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dmin\Downloads\toedienings website\"/>
    </mc:Choice>
  </mc:AlternateContent>
  <xr:revisionPtr revIDLastSave="0" documentId="13_ncr:1_{8F74696F-2206-4B9B-B081-5BFC48D80293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Insek &amp; Swam Master" sheetId="1" r:id="rId1"/>
    <sheet name="Lees My" sheetId="2" r:id="rId2"/>
    <sheet name="Platform Import Uitleg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3" i="1" l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O69" i="1"/>
  <c r="O107" i="1"/>
  <c r="O56" i="1"/>
  <c r="K18" i="1"/>
  <c r="K19" i="1"/>
  <c r="K20" i="1"/>
  <c r="K21" i="1"/>
  <c r="K22" i="1"/>
  <c r="K23" i="1"/>
  <c r="K24" i="1"/>
  <c r="K25" i="1"/>
  <c r="K26" i="1"/>
  <c r="I18" i="1"/>
  <c r="W197" i="1"/>
  <c r="T197" i="1"/>
  <c r="S197" i="1"/>
  <c r="C197" i="1"/>
  <c r="B197" i="1"/>
  <c r="W196" i="1"/>
  <c r="T196" i="1"/>
  <c r="S196" i="1"/>
  <c r="C196" i="1"/>
  <c r="B196" i="1"/>
  <c r="W195" i="1"/>
  <c r="T195" i="1"/>
  <c r="S195" i="1"/>
  <c r="C195" i="1"/>
  <c r="B195" i="1"/>
  <c r="W194" i="1"/>
  <c r="T194" i="1"/>
  <c r="S194" i="1"/>
  <c r="C194" i="1"/>
  <c r="B194" i="1"/>
  <c r="W193" i="1"/>
  <c r="T193" i="1"/>
  <c r="S193" i="1"/>
  <c r="C193" i="1"/>
  <c r="B193" i="1"/>
  <c r="W192" i="1"/>
  <c r="T192" i="1"/>
  <c r="S192" i="1"/>
  <c r="C192" i="1"/>
  <c r="B192" i="1"/>
  <c r="W191" i="1"/>
  <c r="T191" i="1"/>
  <c r="S191" i="1"/>
  <c r="C191" i="1"/>
  <c r="B191" i="1"/>
  <c r="W190" i="1"/>
  <c r="T190" i="1"/>
  <c r="S190" i="1"/>
  <c r="C190" i="1"/>
  <c r="B190" i="1"/>
  <c r="W189" i="1"/>
  <c r="T189" i="1"/>
  <c r="S189" i="1"/>
  <c r="C189" i="1"/>
  <c r="B189" i="1"/>
  <c r="W188" i="1"/>
  <c r="T188" i="1"/>
  <c r="S188" i="1"/>
  <c r="C188" i="1"/>
  <c r="B188" i="1"/>
  <c r="W187" i="1"/>
  <c r="T187" i="1"/>
  <c r="S187" i="1"/>
  <c r="C187" i="1"/>
  <c r="B187" i="1"/>
  <c r="W186" i="1"/>
  <c r="T186" i="1"/>
  <c r="S186" i="1"/>
  <c r="C186" i="1"/>
  <c r="B186" i="1"/>
  <c r="W185" i="1"/>
  <c r="T185" i="1"/>
  <c r="S185" i="1"/>
  <c r="C185" i="1"/>
  <c r="B185" i="1"/>
  <c r="W184" i="1"/>
  <c r="T184" i="1"/>
  <c r="S184" i="1"/>
  <c r="C184" i="1"/>
  <c r="B184" i="1"/>
  <c r="W183" i="1"/>
  <c r="T183" i="1"/>
  <c r="S183" i="1"/>
  <c r="C183" i="1"/>
  <c r="B183" i="1"/>
  <c r="C182" i="1"/>
  <c r="B182" i="1"/>
  <c r="T178" i="1"/>
  <c r="S178" i="1"/>
  <c r="O178" i="1"/>
  <c r="C178" i="1"/>
  <c r="B178" i="1"/>
  <c r="T177" i="1"/>
  <c r="S177" i="1"/>
  <c r="O177" i="1"/>
  <c r="C177" i="1"/>
  <c r="B177" i="1"/>
  <c r="T176" i="1"/>
  <c r="S176" i="1"/>
  <c r="O176" i="1"/>
  <c r="C176" i="1"/>
  <c r="B176" i="1"/>
  <c r="O175" i="1"/>
  <c r="C175" i="1"/>
  <c r="B175" i="1"/>
  <c r="O174" i="1"/>
  <c r="C174" i="1"/>
  <c r="B174" i="1"/>
  <c r="O173" i="1"/>
  <c r="C173" i="1"/>
  <c r="B173" i="1"/>
  <c r="O172" i="1"/>
  <c r="C172" i="1"/>
  <c r="B172" i="1"/>
  <c r="O171" i="1"/>
  <c r="C171" i="1"/>
  <c r="B171" i="1"/>
  <c r="O170" i="1"/>
  <c r="C170" i="1"/>
  <c r="B170" i="1"/>
  <c r="O169" i="1"/>
  <c r="C169" i="1"/>
  <c r="B169" i="1"/>
  <c r="O168" i="1"/>
  <c r="C168" i="1"/>
  <c r="B168" i="1"/>
  <c r="O167" i="1"/>
  <c r="C167" i="1"/>
  <c r="B167" i="1"/>
  <c r="O166" i="1"/>
  <c r="C166" i="1"/>
  <c r="B166" i="1"/>
  <c r="O165" i="1"/>
  <c r="C165" i="1"/>
  <c r="B165" i="1"/>
  <c r="O164" i="1"/>
  <c r="C164" i="1"/>
  <c r="B164" i="1"/>
  <c r="O163" i="1"/>
  <c r="C163" i="1"/>
  <c r="B163" i="1"/>
  <c r="O159" i="1"/>
  <c r="C159" i="1"/>
  <c r="B159" i="1"/>
  <c r="O158" i="1"/>
  <c r="C158" i="1"/>
  <c r="B158" i="1"/>
  <c r="O157" i="1"/>
  <c r="C157" i="1"/>
  <c r="B157" i="1"/>
  <c r="O156" i="1"/>
  <c r="C156" i="1"/>
  <c r="B156" i="1"/>
  <c r="O155" i="1"/>
  <c r="C155" i="1"/>
  <c r="B155" i="1"/>
  <c r="O154" i="1"/>
  <c r="C154" i="1"/>
  <c r="B154" i="1"/>
  <c r="O153" i="1"/>
  <c r="C153" i="1"/>
  <c r="B153" i="1"/>
  <c r="T152" i="1"/>
  <c r="S152" i="1"/>
  <c r="O152" i="1"/>
  <c r="C152" i="1"/>
  <c r="B152" i="1"/>
  <c r="O151" i="1"/>
  <c r="C151" i="1"/>
  <c r="B151" i="1"/>
  <c r="O150" i="1"/>
  <c r="C150" i="1"/>
  <c r="B150" i="1"/>
  <c r="O149" i="1"/>
  <c r="C149" i="1"/>
  <c r="B149" i="1"/>
  <c r="O148" i="1"/>
  <c r="C148" i="1"/>
  <c r="B148" i="1"/>
  <c r="O147" i="1"/>
  <c r="C147" i="1"/>
  <c r="B147" i="1"/>
  <c r="O146" i="1"/>
  <c r="C146" i="1"/>
  <c r="B146" i="1"/>
  <c r="O145" i="1"/>
  <c r="C145" i="1"/>
  <c r="B145" i="1"/>
  <c r="O144" i="1"/>
  <c r="C144" i="1"/>
  <c r="B144" i="1"/>
  <c r="T140" i="1"/>
  <c r="S140" i="1"/>
  <c r="O140" i="1"/>
  <c r="C140" i="1"/>
  <c r="B140" i="1"/>
  <c r="T139" i="1"/>
  <c r="S139" i="1"/>
  <c r="O139" i="1"/>
  <c r="C139" i="1"/>
  <c r="B139" i="1"/>
  <c r="T138" i="1"/>
  <c r="S138" i="1"/>
  <c r="O138" i="1"/>
  <c r="C138" i="1"/>
  <c r="B138" i="1"/>
  <c r="T137" i="1"/>
  <c r="S137" i="1"/>
  <c r="O137" i="1"/>
  <c r="C137" i="1"/>
  <c r="B137" i="1"/>
  <c r="T136" i="1"/>
  <c r="S136" i="1"/>
  <c r="O136" i="1"/>
  <c r="C136" i="1"/>
  <c r="B136" i="1"/>
  <c r="T135" i="1"/>
  <c r="S135" i="1"/>
  <c r="O135" i="1"/>
  <c r="C135" i="1"/>
  <c r="B135" i="1"/>
  <c r="T134" i="1"/>
  <c r="S134" i="1"/>
  <c r="O134" i="1"/>
  <c r="C134" i="1"/>
  <c r="B134" i="1"/>
  <c r="T133" i="1"/>
  <c r="S133" i="1"/>
  <c r="O133" i="1"/>
  <c r="C133" i="1"/>
  <c r="B133" i="1"/>
  <c r="O132" i="1"/>
  <c r="C132" i="1"/>
  <c r="B132" i="1"/>
  <c r="O131" i="1"/>
  <c r="C131" i="1"/>
  <c r="B131" i="1"/>
  <c r="O130" i="1"/>
  <c r="C130" i="1"/>
  <c r="B130" i="1"/>
  <c r="O129" i="1"/>
  <c r="C129" i="1"/>
  <c r="B129" i="1"/>
  <c r="O128" i="1"/>
  <c r="C128" i="1"/>
  <c r="B128" i="1"/>
  <c r="O127" i="1"/>
  <c r="C127" i="1"/>
  <c r="B127" i="1"/>
  <c r="O126" i="1"/>
  <c r="C126" i="1"/>
  <c r="B126" i="1"/>
  <c r="O125" i="1"/>
  <c r="C125" i="1"/>
  <c r="B125" i="1"/>
  <c r="T121" i="1"/>
  <c r="S121" i="1"/>
  <c r="O121" i="1"/>
  <c r="C121" i="1"/>
  <c r="B121" i="1"/>
  <c r="T120" i="1"/>
  <c r="S120" i="1"/>
  <c r="O120" i="1"/>
  <c r="C120" i="1"/>
  <c r="B120" i="1"/>
  <c r="T119" i="1"/>
  <c r="S119" i="1"/>
  <c r="O119" i="1"/>
  <c r="C119" i="1"/>
  <c r="B119" i="1"/>
  <c r="T118" i="1"/>
  <c r="S118" i="1"/>
  <c r="O118" i="1"/>
  <c r="C118" i="1"/>
  <c r="B118" i="1"/>
  <c r="T117" i="1"/>
  <c r="S117" i="1"/>
  <c r="O117" i="1"/>
  <c r="C117" i="1"/>
  <c r="B117" i="1"/>
  <c r="T116" i="1"/>
  <c r="S116" i="1"/>
  <c r="O116" i="1"/>
  <c r="C116" i="1"/>
  <c r="B116" i="1"/>
  <c r="O115" i="1"/>
  <c r="C115" i="1"/>
  <c r="B115" i="1"/>
  <c r="O114" i="1"/>
  <c r="C114" i="1"/>
  <c r="B114" i="1"/>
  <c r="O113" i="1"/>
  <c r="C113" i="1"/>
  <c r="B113" i="1"/>
  <c r="O112" i="1"/>
  <c r="C112" i="1"/>
  <c r="B112" i="1"/>
  <c r="O111" i="1"/>
  <c r="C111" i="1"/>
  <c r="B111" i="1"/>
  <c r="O110" i="1"/>
  <c r="C110" i="1"/>
  <c r="B110" i="1"/>
  <c r="O109" i="1"/>
  <c r="C109" i="1"/>
  <c r="B109" i="1"/>
  <c r="O108" i="1"/>
  <c r="C108" i="1"/>
  <c r="B108" i="1"/>
  <c r="C107" i="1"/>
  <c r="B107" i="1"/>
  <c r="O106" i="1"/>
  <c r="C106" i="1"/>
  <c r="B106" i="1"/>
  <c r="O102" i="1"/>
  <c r="C102" i="1"/>
  <c r="B102" i="1"/>
  <c r="O101" i="1"/>
  <c r="C101" i="1"/>
  <c r="B101" i="1"/>
  <c r="O100" i="1"/>
  <c r="C100" i="1"/>
  <c r="B100" i="1"/>
  <c r="O99" i="1"/>
  <c r="C99" i="1"/>
  <c r="B99" i="1"/>
  <c r="O98" i="1"/>
  <c r="C98" i="1"/>
  <c r="B98" i="1"/>
  <c r="O97" i="1"/>
  <c r="C97" i="1"/>
  <c r="B97" i="1"/>
  <c r="O96" i="1"/>
  <c r="C96" i="1"/>
  <c r="B96" i="1"/>
  <c r="O95" i="1"/>
  <c r="C95" i="1"/>
  <c r="B95" i="1"/>
  <c r="O94" i="1"/>
  <c r="C94" i="1"/>
  <c r="B94" i="1"/>
  <c r="O93" i="1"/>
  <c r="C93" i="1"/>
  <c r="B93" i="1"/>
  <c r="O92" i="1"/>
  <c r="C92" i="1"/>
  <c r="B92" i="1"/>
  <c r="O91" i="1"/>
  <c r="C91" i="1"/>
  <c r="B91" i="1"/>
  <c r="O90" i="1"/>
  <c r="C90" i="1"/>
  <c r="B90" i="1"/>
  <c r="O89" i="1"/>
  <c r="C89" i="1"/>
  <c r="B89" i="1"/>
  <c r="O88" i="1"/>
  <c r="C88" i="1"/>
  <c r="B88" i="1"/>
  <c r="O87" i="1"/>
  <c r="C87" i="1"/>
  <c r="B87" i="1"/>
  <c r="O83" i="1"/>
  <c r="C83" i="1"/>
  <c r="B83" i="1"/>
  <c r="O82" i="1"/>
  <c r="C82" i="1"/>
  <c r="B82" i="1"/>
  <c r="O81" i="1"/>
  <c r="C81" i="1"/>
  <c r="B81" i="1"/>
  <c r="O80" i="1"/>
  <c r="C80" i="1"/>
  <c r="B80" i="1"/>
  <c r="O79" i="1"/>
  <c r="C79" i="1"/>
  <c r="B79" i="1"/>
  <c r="O78" i="1"/>
  <c r="C78" i="1"/>
  <c r="B78" i="1"/>
  <c r="O77" i="1"/>
  <c r="C77" i="1"/>
  <c r="B77" i="1"/>
  <c r="O76" i="1"/>
  <c r="C76" i="1"/>
  <c r="B76" i="1"/>
  <c r="O75" i="1"/>
  <c r="C75" i="1"/>
  <c r="B75" i="1"/>
  <c r="O74" i="1"/>
  <c r="C74" i="1"/>
  <c r="B74" i="1"/>
  <c r="O73" i="1"/>
  <c r="C73" i="1"/>
  <c r="B73" i="1"/>
  <c r="O72" i="1"/>
  <c r="C72" i="1"/>
  <c r="B72" i="1"/>
  <c r="O71" i="1"/>
  <c r="C71" i="1"/>
  <c r="B71" i="1"/>
  <c r="O70" i="1"/>
  <c r="C70" i="1"/>
  <c r="B70" i="1"/>
  <c r="C69" i="1"/>
  <c r="B69" i="1"/>
  <c r="O68" i="1"/>
  <c r="C68" i="1"/>
  <c r="B68" i="1"/>
  <c r="O64" i="1"/>
  <c r="C64" i="1"/>
  <c r="B64" i="1"/>
  <c r="O63" i="1"/>
  <c r="C63" i="1"/>
  <c r="B63" i="1"/>
  <c r="O62" i="1"/>
  <c r="C62" i="1"/>
  <c r="B62" i="1"/>
  <c r="O61" i="1"/>
  <c r="C61" i="1"/>
  <c r="B61" i="1"/>
  <c r="O60" i="1"/>
  <c r="C60" i="1"/>
  <c r="B60" i="1"/>
  <c r="O59" i="1"/>
  <c r="C59" i="1"/>
  <c r="B59" i="1"/>
  <c r="O58" i="1"/>
  <c r="C58" i="1"/>
  <c r="B58" i="1"/>
  <c r="O57" i="1"/>
  <c r="C57" i="1"/>
  <c r="B57" i="1"/>
  <c r="C56" i="1"/>
  <c r="B56" i="1"/>
  <c r="O55" i="1"/>
  <c r="C55" i="1"/>
  <c r="B55" i="1"/>
  <c r="O54" i="1"/>
  <c r="C54" i="1"/>
  <c r="B54" i="1"/>
  <c r="O53" i="1"/>
  <c r="C53" i="1"/>
  <c r="B53" i="1"/>
  <c r="O52" i="1"/>
  <c r="C52" i="1"/>
  <c r="B52" i="1"/>
  <c r="O51" i="1"/>
  <c r="C51" i="1"/>
  <c r="B51" i="1"/>
  <c r="O50" i="1"/>
  <c r="C50" i="1"/>
  <c r="B50" i="1"/>
  <c r="O49" i="1"/>
  <c r="C49" i="1"/>
  <c r="B49" i="1"/>
  <c r="W45" i="1"/>
  <c r="V45" i="1"/>
  <c r="U45" i="1"/>
  <c r="T45" i="1"/>
  <c r="S45" i="1"/>
  <c r="O45" i="1"/>
  <c r="B45" i="1"/>
  <c r="W44" i="1"/>
  <c r="V44" i="1"/>
  <c r="U44" i="1"/>
  <c r="T44" i="1"/>
  <c r="S44" i="1"/>
  <c r="O44" i="1"/>
  <c r="C44" i="1"/>
  <c r="B44" i="1"/>
  <c r="W43" i="1"/>
  <c r="V43" i="1"/>
  <c r="U43" i="1"/>
  <c r="T43" i="1"/>
  <c r="S43" i="1"/>
  <c r="O43" i="1"/>
  <c r="C43" i="1"/>
  <c r="B43" i="1"/>
  <c r="W42" i="1"/>
  <c r="V42" i="1"/>
  <c r="U42" i="1"/>
  <c r="T42" i="1"/>
  <c r="S42" i="1"/>
  <c r="O42" i="1"/>
  <c r="C42" i="1"/>
  <c r="B42" i="1"/>
  <c r="W41" i="1"/>
  <c r="V41" i="1"/>
  <c r="U41" i="1"/>
  <c r="T41" i="1"/>
  <c r="S41" i="1"/>
  <c r="O41" i="1"/>
  <c r="C41" i="1"/>
  <c r="B41" i="1"/>
  <c r="W40" i="1"/>
  <c r="V40" i="1"/>
  <c r="U40" i="1"/>
  <c r="T40" i="1"/>
  <c r="S40" i="1"/>
  <c r="O40" i="1"/>
  <c r="C40" i="1"/>
  <c r="B40" i="1"/>
  <c r="W39" i="1"/>
  <c r="V39" i="1"/>
  <c r="U39" i="1"/>
  <c r="T39" i="1"/>
  <c r="S39" i="1"/>
  <c r="O39" i="1"/>
  <c r="C39" i="1"/>
  <c r="B39" i="1"/>
  <c r="W38" i="1"/>
  <c r="V38" i="1"/>
  <c r="U38" i="1"/>
  <c r="T38" i="1"/>
  <c r="S38" i="1"/>
  <c r="O38" i="1"/>
  <c r="C38" i="1"/>
  <c r="B38" i="1"/>
  <c r="T37" i="1"/>
  <c r="S37" i="1"/>
  <c r="C37" i="1"/>
  <c r="B37" i="1"/>
  <c r="T36" i="1"/>
  <c r="S36" i="1"/>
  <c r="O36" i="1"/>
  <c r="C36" i="1"/>
  <c r="B36" i="1"/>
  <c r="T35" i="1"/>
  <c r="S35" i="1"/>
  <c r="O35" i="1"/>
  <c r="C35" i="1"/>
  <c r="B35" i="1"/>
  <c r="T34" i="1"/>
  <c r="S34" i="1"/>
  <c r="O34" i="1"/>
  <c r="C34" i="1"/>
  <c r="B34" i="1"/>
  <c r="T33" i="1"/>
  <c r="S33" i="1"/>
  <c r="O33" i="1"/>
  <c r="C33" i="1"/>
  <c r="B33" i="1"/>
  <c r="T32" i="1"/>
  <c r="S32" i="1"/>
  <c r="O32" i="1"/>
  <c r="C32" i="1"/>
  <c r="B32" i="1"/>
  <c r="T31" i="1"/>
  <c r="S31" i="1"/>
  <c r="C31" i="1"/>
  <c r="B31" i="1"/>
  <c r="O30" i="1"/>
  <c r="C30" i="1"/>
  <c r="B30" i="1"/>
  <c r="W26" i="1"/>
  <c r="V26" i="1"/>
  <c r="U26" i="1"/>
  <c r="T26" i="1"/>
  <c r="S26" i="1"/>
  <c r="J26" i="1"/>
  <c r="I26" i="1"/>
  <c r="H26" i="1"/>
  <c r="G26" i="1"/>
  <c r="W25" i="1"/>
  <c r="V25" i="1"/>
  <c r="U25" i="1"/>
  <c r="T25" i="1"/>
  <c r="S25" i="1"/>
  <c r="J25" i="1"/>
  <c r="I25" i="1"/>
  <c r="H25" i="1"/>
  <c r="G25" i="1"/>
  <c r="W24" i="1"/>
  <c r="V24" i="1"/>
  <c r="U24" i="1"/>
  <c r="T24" i="1"/>
  <c r="S24" i="1"/>
  <c r="J24" i="1"/>
  <c r="I24" i="1"/>
  <c r="H24" i="1"/>
  <c r="G24" i="1"/>
  <c r="W23" i="1"/>
  <c r="V23" i="1"/>
  <c r="U23" i="1"/>
  <c r="T23" i="1"/>
  <c r="S23" i="1"/>
  <c r="J23" i="1"/>
  <c r="I23" i="1"/>
  <c r="H23" i="1"/>
  <c r="G23" i="1"/>
  <c r="W22" i="1"/>
  <c r="V22" i="1"/>
  <c r="U22" i="1"/>
  <c r="T22" i="1"/>
  <c r="S22" i="1"/>
  <c r="J22" i="1"/>
  <c r="I22" i="1"/>
  <c r="H22" i="1"/>
  <c r="G22" i="1"/>
  <c r="W21" i="1"/>
  <c r="V21" i="1"/>
  <c r="U21" i="1"/>
  <c r="T21" i="1"/>
  <c r="S21" i="1"/>
  <c r="J21" i="1"/>
  <c r="I21" i="1"/>
  <c r="H21" i="1"/>
  <c r="G21" i="1"/>
  <c r="W20" i="1"/>
  <c r="V20" i="1"/>
  <c r="U20" i="1"/>
  <c r="T20" i="1"/>
  <c r="S20" i="1"/>
  <c r="J20" i="1"/>
  <c r="I20" i="1"/>
  <c r="H20" i="1"/>
  <c r="G20" i="1"/>
  <c r="W19" i="1"/>
  <c r="V19" i="1"/>
  <c r="U19" i="1"/>
  <c r="T19" i="1"/>
  <c r="S19" i="1"/>
  <c r="J19" i="1"/>
  <c r="I19" i="1"/>
  <c r="H19" i="1"/>
  <c r="G19" i="1"/>
  <c r="T18" i="1"/>
  <c r="S18" i="1"/>
  <c r="J18" i="1"/>
  <c r="H18" i="1"/>
  <c r="G18" i="1"/>
  <c r="T17" i="1"/>
  <c r="S17" i="1"/>
  <c r="H17" i="1"/>
  <c r="G17" i="1"/>
  <c r="T16" i="1"/>
  <c r="S16" i="1"/>
  <c r="H16" i="1"/>
  <c r="G16" i="1"/>
  <c r="T15" i="1"/>
  <c r="S15" i="1"/>
  <c r="H15" i="1"/>
  <c r="G15" i="1"/>
  <c r="T14" i="1"/>
  <c r="S14" i="1"/>
  <c r="H14" i="1"/>
  <c r="G14" i="1"/>
  <c r="T13" i="1"/>
  <c r="S13" i="1"/>
  <c r="H13" i="1"/>
  <c r="G13" i="1"/>
  <c r="T12" i="1"/>
  <c r="S12" i="1"/>
  <c r="H12" i="1"/>
  <c r="G12" i="1"/>
  <c r="T154" i="1" l="1"/>
  <c r="S154" i="1"/>
  <c r="T153" i="1"/>
  <c r="S153" i="1"/>
  <c r="V197" i="1"/>
  <c r="U197" i="1"/>
  <c r="V196" i="1"/>
  <c r="U196" i="1"/>
  <c r="V195" i="1"/>
  <c r="U195" i="1"/>
  <c r="V194" i="1"/>
  <c r="U194" i="1"/>
  <c r="V193" i="1"/>
  <c r="U193" i="1"/>
  <c r="V192" i="1"/>
  <c r="U192" i="1"/>
  <c r="V191" i="1"/>
  <c r="U191" i="1"/>
  <c r="V190" i="1"/>
  <c r="U190" i="1"/>
  <c r="T159" i="1"/>
  <c r="S159" i="1"/>
  <c r="T158" i="1"/>
  <c r="S158" i="1"/>
  <c r="T157" i="1"/>
  <c r="S157" i="1"/>
  <c r="T156" i="1"/>
  <c r="S156" i="1"/>
  <c r="T155" i="1"/>
  <c r="S155" i="1"/>
  <c r="T78" i="1"/>
  <c r="S78" i="1"/>
  <c r="T77" i="1"/>
  <c r="S77" i="1"/>
  <c r="T76" i="1"/>
  <c r="S76" i="1"/>
  <c r="T75" i="1"/>
  <c r="S75" i="1"/>
  <c r="T74" i="1"/>
  <c r="S74" i="1"/>
  <c r="T73" i="1"/>
  <c r="S73" i="1"/>
  <c r="T72" i="1"/>
  <c r="S72" i="1"/>
  <c r="T71" i="1"/>
  <c r="S71" i="1"/>
  <c r="T70" i="1"/>
  <c r="S70" i="1"/>
  <c r="T69" i="1"/>
  <c r="S69" i="1"/>
  <c r="T64" i="1"/>
  <c r="S64" i="1"/>
  <c r="T63" i="1"/>
  <c r="S63" i="1"/>
  <c r="T62" i="1"/>
  <c r="S62" i="1"/>
  <c r="T61" i="1"/>
  <c r="S61" i="1"/>
  <c r="T60" i="1"/>
  <c r="S60" i="1"/>
  <c r="T59" i="1"/>
  <c r="S59" i="1"/>
  <c r="T58" i="1"/>
  <c r="S58" i="1"/>
  <c r="V178" i="1"/>
  <c r="U178" i="1"/>
  <c r="V177" i="1"/>
  <c r="U177" i="1"/>
  <c r="V176" i="1"/>
  <c r="U176" i="1"/>
  <c r="T175" i="1"/>
  <c r="S175" i="1"/>
  <c r="V175" i="1" s="1"/>
  <c r="T174" i="1"/>
  <c r="S174" i="1"/>
  <c r="T173" i="1"/>
  <c r="S173" i="1"/>
  <c r="T172" i="1"/>
  <c r="S172" i="1"/>
  <c r="T171" i="1"/>
  <c r="S171" i="1"/>
  <c r="T95" i="1"/>
  <c r="S95" i="1"/>
  <c r="T94" i="1"/>
  <c r="S94" i="1"/>
  <c r="T93" i="1"/>
  <c r="S93" i="1"/>
  <c r="T92" i="1"/>
  <c r="S92" i="1"/>
  <c r="T91" i="1"/>
  <c r="S91" i="1"/>
  <c r="T90" i="1"/>
  <c r="S90" i="1"/>
  <c r="T89" i="1"/>
  <c r="S89" i="1"/>
  <c r="T88" i="1"/>
  <c r="S88" i="1"/>
  <c r="T83" i="1"/>
  <c r="S83" i="1"/>
  <c r="T82" i="1"/>
  <c r="S82" i="1"/>
  <c r="T81" i="1"/>
  <c r="S81" i="1"/>
  <c r="T80" i="1"/>
  <c r="S80" i="1"/>
  <c r="T79" i="1"/>
  <c r="S79" i="1"/>
  <c r="V154" i="1"/>
  <c r="U154" i="1"/>
  <c r="V153" i="1"/>
  <c r="U153" i="1"/>
  <c r="V152" i="1"/>
  <c r="U152" i="1"/>
  <c r="S109" i="1"/>
  <c r="T108" i="1"/>
  <c r="S108" i="1"/>
  <c r="T107" i="1"/>
  <c r="S107" i="1"/>
  <c r="T102" i="1"/>
  <c r="S102" i="1"/>
  <c r="T101" i="1"/>
  <c r="S101" i="1"/>
  <c r="T100" i="1"/>
  <c r="S100" i="1"/>
  <c r="T99" i="1"/>
  <c r="S99" i="1"/>
  <c r="T98" i="1"/>
  <c r="S98" i="1"/>
  <c r="T97" i="1"/>
  <c r="S97" i="1"/>
  <c r="T96" i="1"/>
  <c r="S96" i="1"/>
  <c r="V140" i="1"/>
  <c r="U140" i="1"/>
  <c r="V139" i="1"/>
  <c r="U139" i="1"/>
  <c r="V138" i="1"/>
  <c r="U138" i="1"/>
  <c r="V137" i="1"/>
  <c r="U137" i="1"/>
  <c r="V136" i="1"/>
  <c r="U136" i="1"/>
  <c r="V135" i="1"/>
  <c r="U135" i="1"/>
  <c r="V134" i="1"/>
  <c r="U134" i="1"/>
  <c r="V133" i="1"/>
  <c r="U133" i="1"/>
  <c r="T112" i="1"/>
  <c r="S112" i="1"/>
  <c r="T111" i="1"/>
  <c r="S111" i="1"/>
  <c r="T110" i="1"/>
  <c r="S110" i="1"/>
  <c r="T109" i="1"/>
  <c r="U58" i="1"/>
  <c r="T170" i="1"/>
  <c r="S170" i="1"/>
  <c r="T169" i="1"/>
  <c r="S169" i="1"/>
  <c r="T168" i="1"/>
  <c r="S168" i="1"/>
  <c r="T167" i="1"/>
  <c r="V121" i="1"/>
  <c r="U121" i="1"/>
  <c r="V120" i="1"/>
  <c r="U120" i="1"/>
  <c r="V119" i="1"/>
  <c r="U119" i="1"/>
  <c r="V118" i="1"/>
  <c r="U118" i="1"/>
  <c r="V117" i="1"/>
  <c r="U117" i="1"/>
  <c r="V116" i="1"/>
  <c r="U116" i="1"/>
  <c r="T115" i="1"/>
  <c r="S115" i="1"/>
  <c r="T114" i="1"/>
  <c r="S114" i="1"/>
  <c r="T113" i="1"/>
  <c r="S113" i="1"/>
  <c r="S167" i="1"/>
  <c r="T166" i="1"/>
  <c r="S166" i="1"/>
  <c r="T165" i="1"/>
  <c r="S165" i="1"/>
  <c r="T164" i="1"/>
  <c r="S164" i="1"/>
  <c r="V95" i="1"/>
  <c r="U95" i="1"/>
  <c r="T54" i="1"/>
  <c r="S54" i="1"/>
  <c r="T53" i="1"/>
  <c r="S53" i="1"/>
  <c r="T52" i="1"/>
  <c r="S52" i="1"/>
  <c r="T51" i="1"/>
  <c r="S51" i="1"/>
  <c r="T50" i="1"/>
  <c r="S50" i="1"/>
  <c r="V83" i="1"/>
  <c r="U83" i="1"/>
  <c r="T56" i="1"/>
  <c r="S56" i="1"/>
  <c r="T55" i="1"/>
  <c r="S55" i="1"/>
  <c r="T57" i="1"/>
  <c r="S57" i="1"/>
  <c r="T151" i="1"/>
  <c r="S151" i="1"/>
  <c r="T150" i="1"/>
  <c r="S150" i="1"/>
  <c r="T149" i="1"/>
  <c r="S149" i="1"/>
  <c r="T148" i="1"/>
  <c r="S148" i="1"/>
  <c r="T147" i="1"/>
  <c r="S147" i="1"/>
  <c r="T146" i="1"/>
  <c r="S146" i="1"/>
  <c r="T145" i="1"/>
  <c r="S145" i="1"/>
  <c r="V189" i="1"/>
  <c r="U189" i="1"/>
  <c r="V188" i="1"/>
  <c r="U188" i="1"/>
  <c r="V187" i="1"/>
  <c r="U187" i="1"/>
  <c r="V186" i="1"/>
  <c r="U186" i="1"/>
  <c r="V185" i="1"/>
  <c r="U185" i="1"/>
  <c r="V184" i="1"/>
  <c r="U184" i="1"/>
  <c r="V183" i="1"/>
  <c r="U183" i="1"/>
  <c r="T132" i="1"/>
  <c r="S132" i="1"/>
  <c r="T131" i="1"/>
  <c r="S131" i="1"/>
  <c r="T130" i="1"/>
  <c r="S130" i="1"/>
  <c r="T129" i="1"/>
  <c r="S129" i="1"/>
  <c r="T128" i="1"/>
  <c r="S128" i="1"/>
  <c r="T127" i="1"/>
  <c r="S127" i="1"/>
  <c r="T126" i="1"/>
  <c r="S126" i="1"/>
  <c r="V75" i="1"/>
  <c r="U75" i="1"/>
  <c r="V18" i="1"/>
  <c r="U18" i="1"/>
  <c r="V37" i="1"/>
  <c r="U37" i="1"/>
  <c r="K45" i="1"/>
  <c r="J140" i="1"/>
  <c r="J56" i="1"/>
  <c r="W198" i="1"/>
  <c r="J197" i="1"/>
  <c r="H197" i="1"/>
  <c r="G197" i="1"/>
  <c r="J196" i="1"/>
  <c r="H196" i="1"/>
  <c r="G196" i="1"/>
  <c r="J195" i="1"/>
  <c r="H195" i="1"/>
  <c r="G195" i="1"/>
  <c r="J194" i="1"/>
  <c r="H194" i="1"/>
  <c r="G194" i="1"/>
  <c r="J193" i="1"/>
  <c r="H193" i="1"/>
  <c r="G193" i="1"/>
  <c r="J192" i="1"/>
  <c r="H192" i="1"/>
  <c r="G192" i="1"/>
  <c r="J191" i="1"/>
  <c r="H191" i="1"/>
  <c r="G191" i="1"/>
  <c r="J190" i="1"/>
  <c r="H190" i="1"/>
  <c r="G190" i="1"/>
  <c r="J189" i="1"/>
  <c r="H189" i="1"/>
  <c r="G189" i="1"/>
  <c r="H188" i="1"/>
  <c r="G188" i="1"/>
  <c r="H187" i="1"/>
  <c r="G187" i="1"/>
  <c r="H186" i="1"/>
  <c r="G186" i="1"/>
  <c r="H185" i="1"/>
  <c r="G185" i="1"/>
  <c r="H184" i="1"/>
  <c r="G184" i="1"/>
  <c r="H183" i="1"/>
  <c r="G183" i="1"/>
  <c r="J178" i="1"/>
  <c r="H178" i="1"/>
  <c r="G178" i="1"/>
  <c r="J177" i="1"/>
  <c r="H177" i="1"/>
  <c r="G177" i="1"/>
  <c r="J176" i="1"/>
  <c r="H176" i="1"/>
  <c r="G176" i="1"/>
  <c r="J175" i="1"/>
  <c r="H175" i="1"/>
  <c r="G175" i="1"/>
  <c r="J174" i="1"/>
  <c r="H174" i="1"/>
  <c r="G174" i="1"/>
  <c r="J173" i="1"/>
  <c r="H173" i="1"/>
  <c r="G173" i="1"/>
  <c r="J172" i="1"/>
  <c r="H172" i="1"/>
  <c r="G172" i="1"/>
  <c r="J171" i="1"/>
  <c r="H171" i="1"/>
  <c r="G171" i="1"/>
  <c r="J170" i="1"/>
  <c r="H170" i="1"/>
  <c r="G170" i="1"/>
  <c r="H169" i="1"/>
  <c r="G169" i="1"/>
  <c r="H168" i="1"/>
  <c r="G168" i="1"/>
  <c r="H167" i="1"/>
  <c r="G167" i="1"/>
  <c r="H166" i="1"/>
  <c r="G166" i="1"/>
  <c r="H165" i="1"/>
  <c r="G165" i="1"/>
  <c r="H140" i="1"/>
  <c r="G140" i="1"/>
  <c r="J139" i="1"/>
  <c r="H139" i="1"/>
  <c r="G139" i="1"/>
  <c r="J138" i="1"/>
  <c r="H138" i="1"/>
  <c r="G138" i="1"/>
  <c r="J137" i="1"/>
  <c r="H137" i="1"/>
  <c r="G137" i="1"/>
  <c r="J136" i="1"/>
  <c r="H136" i="1"/>
  <c r="G136" i="1"/>
  <c r="J135" i="1"/>
  <c r="H135" i="1"/>
  <c r="G135" i="1"/>
  <c r="J134" i="1"/>
  <c r="H134" i="1"/>
  <c r="G134" i="1"/>
  <c r="J133" i="1"/>
  <c r="H133" i="1"/>
  <c r="G133" i="1"/>
  <c r="J132" i="1"/>
  <c r="H132" i="1"/>
  <c r="G132" i="1"/>
  <c r="H131" i="1"/>
  <c r="G131" i="1"/>
  <c r="H130" i="1"/>
  <c r="G130" i="1"/>
  <c r="H129" i="1"/>
  <c r="G129" i="1"/>
  <c r="H164" i="1"/>
  <c r="G164" i="1"/>
  <c r="J159" i="1"/>
  <c r="H159" i="1"/>
  <c r="G159" i="1"/>
  <c r="J158" i="1"/>
  <c r="H158" i="1"/>
  <c r="G158" i="1"/>
  <c r="J157" i="1"/>
  <c r="H157" i="1"/>
  <c r="G157" i="1"/>
  <c r="J156" i="1"/>
  <c r="H156" i="1"/>
  <c r="G156" i="1"/>
  <c r="J155" i="1"/>
  <c r="H155" i="1"/>
  <c r="G155" i="1"/>
  <c r="J154" i="1"/>
  <c r="H154" i="1"/>
  <c r="G154" i="1"/>
  <c r="J153" i="1"/>
  <c r="H153" i="1"/>
  <c r="G153" i="1"/>
  <c r="J152" i="1"/>
  <c r="H152" i="1"/>
  <c r="G152" i="1"/>
  <c r="J151" i="1"/>
  <c r="H151" i="1"/>
  <c r="G151" i="1"/>
  <c r="H150" i="1"/>
  <c r="G150" i="1"/>
  <c r="H149" i="1"/>
  <c r="G149" i="1"/>
  <c r="H148" i="1"/>
  <c r="G148" i="1"/>
  <c r="H147" i="1"/>
  <c r="G147" i="1"/>
  <c r="H146" i="1"/>
  <c r="G146" i="1"/>
  <c r="H145" i="1"/>
  <c r="G145" i="1"/>
  <c r="H128" i="1"/>
  <c r="G128" i="1"/>
  <c r="H127" i="1"/>
  <c r="G127" i="1"/>
  <c r="H126" i="1"/>
  <c r="G126" i="1"/>
  <c r="J121" i="1"/>
  <c r="H121" i="1"/>
  <c r="G121" i="1"/>
  <c r="J120" i="1"/>
  <c r="H120" i="1"/>
  <c r="G120" i="1"/>
  <c r="J119" i="1"/>
  <c r="H119" i="1"/>
  <c r="G119" i="1"/>
  <c r="J118" i="1"/>
  <c r="H118" i="1"/>
  <c r="G118" i="1"/>
  <c r="J117" i="1"/>
  <c r="H117" i="1"/>
  <c r="G117" i="1"/>
  <c r="J116" i="1"/>
  <c r="H116" i="1"/>
  <c r="G116" i="1"/>
  <c r="J115" i="1"/>
  <c r="H115" i="1"/>
  <c r="G115" i="1"/>
  <c r="J114" i="1"/>
  <c r="H114" i="1"/>
  <c r="G114" i="1"/>
  <c r="J113" i="1"/>
  <c r="H113" i="1"/>
  <c r="G113" i="1"/>
  <c r="H112" i="1"/>
  <c r="G112" i="1"/>
  <c r="H111" i="1"/>
  <c r="G111" i="1"/>
  <c r="H110" i="1"/>
  <c r="G110" i="1"/>
  <c r="H109" i="1"/>
  <c r="G109" i="1"/>
  <c r="V108" i="1"/>
  <c r="U108" i="1"/>
  <c r="H108" i="1"/>
  <c r="G108" i="1"/>
  <c r="V107" i="1"/>
  <c r="U107" i="1"/>
  <c r="H107" i="1"/>
  <c r="G107" i="1"/>
  <c r="J102" i="1"/>
  <c r="H102" i="1"/>
  <c r="G102" i="1"/>
  <c r="J101" i="1"/>
  <c r="H101" i="1"/>
  <c r="G101" i="1"/>
  <c r="J100" i="1"/>
  <c r="H100" i="1"/>
  <c r="G100" i="1"/>
  <c r="J99" i="1"/>
  <c r="H99" i="1"/>
  <c r="G99" i="1"/>
  <c r="J98" i="1"/>
  <c r="H98" i="1"/>
  <c r="G98" i="1"/>
  <c r="J97" i="1"/>
  <c r="H97" i="1"/>
  <c r="G97" i="1"/>
  <c r="J96" i="1"/>
  <c r="H96" i="1"/>
  <c r="G96" i="1"/>
  <c r="J95" i="1"/>
  <c r="H95" i="1"/>
  <c r="G95" i="1"/>
  <c r="J94" i="1"/>
  <c r="H94" i="1"/>
  <c r="G94" i="1"/>
  <c r="V93" i="1"/>
  <c r="U93" i="1"/>
  <c r="H93" i="1"/>
  <c r="G93" i="1"/>
  <c r="V92" i="1"/>
  <c r="U92" i="1"/>
  <c r="H92" i="1"/>
  <c r="G92" i="1"/>
  <c r="V91" i="1"/>
  <c r="U91" i="1"/>
  <c r="H91" i="1"/>
  <c r="G91" i="1"/>
  <c r="H90" i="1"/>
  <c r="G90" i="1"/>
  <c r="H89" i="1"/>
  <c r="G89" i="1"/>
  <c r="H88" i="1"/>
  <c r="G88" i="1"/>
  <c r="J83" i="1"/>
  <c r="H83" i="1"/>
  <c r="G83" i="1"/>
  <c r="J82" i="1"/>
  <c r="H82" i="1"/>
  <c r="G82" i="1"/>
  <c r="J81" i="1"/>
  <c r="H81" i="1"/>
  <c r="G81" i="1"/>
  <c r="J80" i="1"/>
  <c r="H80" i="1"/>
  <c r="G80" i="1"/>
  <c r="J79" i="1"/>
  <c r="H79" i="1"/>
  <c r="G79" i="1"/>
  <c r="J78" i="1"/>
  <c r="H78" i="1"/>
  <c r="G78" i="1"/>
  <c r="J77" i="1"/>
  <c r="H77" i="1"/>
  <c r="G77" i="1"/>
  <c r="J76" i="1"/>
  <c r="H76" i="1"/>
  <c r="G76" i="1"/>
  <c r="J75" i="1"/>
  <c r="H75" i="1"/>
  <c r="G75" i="1"/>
  <c r="V74" i="1"/>
  <c r="U74" i="1"/>
  <c r="H74" i="1"/>
  <c r="G74" i="1"/>
  <c r="V73" i="1"/>
  <c r="U73" i="1"/>
  <c r="H73" i="1"/>
  <c r="G73" i="1"/>
  <c r="V72" i="1"/>
  <c r="U72" i="1"/>
  <c r="H72" i="1"/>
  <c r="G72" i="1"/>
  <c r="V71" i="1"/>
  <c r="U71" i="1"/>
  <c r="H71" i="1"/>
  <c r="G71" i="1"/>
  <c r="V70" i="1"/>
  <c r="U70" i="1"/>
  <c r="H70" i="1"/>
  <c r="G70" i="1"/>
  <c r="V69" i="1"/>
  <c r="U69" i="1"/>
  <c r="H69" i="1"/>
  <c r="G69" i="1"/>
  <c r="J64" i="1"/>
  <c r="H64" i="1"/>
  <c r="G64" i="1"/>
  <c r="J63" i="1"/>
  <c r="H63" i="1"/>
  <c r="G63" i="1"/>
  <c r="J62" i="1"/>
  <c r="H62" i="1"/>
  <c r="G62" i="1"/>
  <c r="J61" i="1"/>
  <c r="H61" i="1"/>
  <c r="G61" i="1"/>
  <c r="J60" i="1"/>
  <c r="H60" i="1"/>
  <c r="G60" i="1"/>
  <c r="J59" i="1"/>
  <c r="H59" i="1"/>
  <c r="G59" i="1"/>
  <c r="J58" i="1"/>
  <c r="H58" i="1"/>
  <c r="G58" i="1"/>
  <c r="J57" i="1"/>
  <c r="H57" i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J45" i="1"/>
  <c r="H45" i="1"/>
  <c r="G45" i="1"/>
  <c r="J44" i="1"/>
  <c r="H44" i="1"/>
  <c r="G44" i="1"/>
  <c r="J43" i="1"/>
  <c r="H43" i="1"/>
  <c r="G43" i="1"/>
  <c r="J42" i="1"/>
  <c r="H42" i="1"/>
  <c r="G42" i="1"/>
  <c r="J41" i="1"/>
  <c r="H41" i="1"/>
  <c r="G41" i="1"/>
  <c r="J40" i="1"/>
  <c r="H40" i="1"/>
  <c r="G40" i="1"/>
  <c r="J39" i="1"/>
  <c r="H39" i="1"/>
  <c r="G39" i="1"/>
  <c r="J38" i="1"/>
  <c r="H38" i="1"/>
  <c r="G38" i="1"/>
  <c r="J37" i="1"/>
  <c r="H37" i="1"/>
  <c r="G37" i="1"/>
  <c r="V36" i="1"/>
  <c r="U36" i="1"/>
  <c r="H36" i="1"/>
  <c r="G36" i="1"/>
  <c r="V35" i="1"/>
  <c r="U35" i="1"/>
  <c r="H35" i="1"/>
  <c r="G35" i="1"/>
  <c r="V34" i="1"/>
  <c r="U34" i="1"/>
  <c r="H34" i="1"/>
  <c r="G34" i="1"/>
  <c r="V33" i="1"/>
  <c r="U33" i="1"/>
  <c r="H33" i="1"/>
  <c r="G33" i="1"/>
  <c r="V32" i="1"/>
  <c r="U32" i="1"/>
  <c r="H32" i="1"/>
  <c r="G32" i="1"/>
  <c r="V31" i="1"/>
  <c r="U31" i="1"/>
  <c r="H31" i="1"/>
  <c r="G31" i="1"/>
  <c r="V17" i="1"/>
  <c r="U17" i="1"/>
  <c r="J17" i="1"/>
  <c r="I17" i="1"/>
  <c r="V16" i="1"/>
  <c r="U16" i="1"/>
  <c r="J16" i="1"/>
  <c r="I16" i="1"/>
  <c r="V15" i="1"/>
  <c r="U15" i="1"/>
  <c r="J15" i="1"/>
  <c r="I15" i="1"/>
  <c r="V14" i="1"/>
  <c r="U14" i="1"/>
  <c r="J14" i="1"/>
  <c r="I14" i="1"/>
  <c r="V13" i="1"/>
  <c r="U13" i="1"/>
  <c r="J13" i="1"/>
  <c r="I13" i="1"/>
  <c r="V12" i="1"/>
  <c r="U12" i="1"/>
  <c r="J12" i="1"/>
  <c r="I12" i="1"/>
  <c r="V159" i="1" l="1"/>
  <c r="U159" i="1"/>
  <c r="V158" i="1"/>
  <c r="V82" i="1"/>
  <c r="U82" i="1"/>
  <c r="V81" i="1"/>
  <c r="U81" i="1"/>
  <c r="V80" i="1"/>
  <c r="V94" i="1"/>
  <c r="U94" i="1"/>
  <c r="U158" i="1"/>
  <c r="V157" i="1"/>
  <c r="U157" i="1"/>
  <c r="V156" i="1"/>
  <c r="U156" i="1"/>
  <c r="V155" i="1"/>
  <c r="U155" i="1"/>
  <c r="U80" i="1"/>
  <c r="V79" i="1"/>
  <c r="U79" i="1"/>
  <c r="V78" i="1"/>
  <c r="U78" i="1"/>
  <c r="V77" i="1"/>
  <c r="U77" i="1"/>
  <c r="V76" i="1"/>
  <c r="U76" i="1"/>
  <c r="V64" i="1"/>
  <c r="U64" i="1"/>
  <c r="V63" i="1"/>
  <c r="U63" i="1"/>
  <c r="V62" i="1"/>
  <c r="U62" i="1"/>
  <c r="V61" i="1"/>
  <c r="U61" i="1"/>
  <c r="V60" i="1"/>
  <c r="U60" i="1"/>
  <c r="V59" i="1"/>
  <c r="U59" i="1"/>
  <c r="V58" i="1"/>
  <c r="V90" i="1"/>
  <c r="U90" i="1"/>
  <c r="V89" i="1"/>
  <c r="U89" i="1"/>
  <c r="V88" i="1"/>
  <c r="U88" i="1"/>
  <c r="W178" i="1"/>
  <c r="W177" i="1"/>
  <c r="W176" i="1"/>
  <c r="U175" i="1"/>
  <c r="W175" i="1" s="1"/>
  <c r="V174" i="1"/>
  <c r="U174" i="1"/>
  <c r="V173" i="1"/>
  <c r="U173" i="1"/>
  <c r="V172" i="1"/>
  <c r="U172" i="1"/>
  <c r="V171" i="1"/>
  <c r="U171" i="1"/>
  <c r="W154" i="1"/>
  <c r="W153" i="1"/>
  <c r="W152" i="1"/>
  <c r="V102" i="1"/>
  <c r="U102" i="1"/>
  <c r="V101" i="1"/>
  <c r="U101" i="1"/>
  <c r="V100" i="1"/>
  <c r="U100" i="1"/>
  <c r="V99" i="1"/>
  <c r="U99" i="1"/>
  <c r="V98" i="1"/>
  <c r="U98" i="1"/>
  <c r="V97" i="1"/>
  <c r="U97" i="1"/>
  <c r="V96" i="1"/>
  <c r="U96" i="1"/>
  <c r="V112" i="1"/>
  <c r="U112" i="1"/>
  <c r="V111" i="1"/>
  <c r="U111" i="1"/>
  <c r="V110" i="1"/>
  <c r="U110" i="1"/>
  <c r="W140" i="1"/>
  <c r="W139" i="1"/>
  <c r="W138" i="1"/>
  <c r="W137" i="1"/>
  <c r="W136" i="1"/>
  <c r="W135" i="1"/>
  <c r="W134" i="1"/>
  <c r="W133" i="1"/>
  <c r="V109" i="1"/>
  <c r="U109" i="1"/>
  <c r="V170" i="1"/>
  <c r="U170" i="1"/>
  <c r="V169" i="1"/>
  <c r="U169" i="1"/>
  <c r="V168" i="1"/>
  <c r="U168" i="1"/>
  <c r="V167" i="1"/>
  <c r="U167" i="1"/>
  <c r="V166" i="1"/>
  <c r="U166" i="1"/>
  <c r="V165" i="1"/>
  <c r="U165" i="1"/>
  <c r="V164" i="1"/>
  <c r="U164" i="1"/>
  <c r="V113" i="1"/>
  <c r="U113" i="1"/>
  <c r="V54" i="1"/>
  <c r="U54" i="1"/>
  <c r="V53" i="1"/>
  <c r="U53" i="1"/>
  <c r="V52" i="1"/>
  <c r="U52" i="1"/>
  <c r="V51" i="1"/>
  <c r="U51" i="1"/>
  <c r="V50" i="1"/>
  <c r="U50" i="1"/>
  <c r="W121" i="1"/>
  <c r="W120" i="1"/>
  <c r="W119" i="1"/>
  <c r="W118" i="1"/>
  <c r="W117" i="1"/>
  <c r="W116" i="1"/>
  <c r="V115" i="1"/>
  <c r="U115" i="1"/>
  <c r="V114" i="1"/>
  <c r="U114" i="1"/>
  <c r="W95" i="1"/>
  <c r="V151" i="1"/>
  <c r="U151" i="1"/>
  <c r="V150" i="1"/>
  <c r="W83" i="1"/>
  <c r="U150" i="1"/>
  <c r="V149" i="1"/>
  <c r="U149" i="1"/>
  <c r="V148" i="1"/>
  <c r="U148" i="1"/>
  <c r="V147" i="1"/>
  <c r="U147" i="1"/>
  <c r="V146" i="1"/>
  <c r="U146" i="1"/>
  <c r="V145" i="1"/>
  <c r="U145" i="1"/>
  <c r="V56" i="1"/>
  <c r="U56" i="1"/>
  <c r="V55" i="1"/>
  <c r="U55" i="1"/>
  <c r="V57" i="1"/>
  <c r="U57" i="1"/>
  <c r="V132" i="1"/>
  <c r="U132" i="1"/>
  <c r="V131" i="1"/>
  <c r="U131" i="1"/>
  <c r="V130" i="1"/>
  <c r="U130" i="1"/>
  <c r="V129" i="1"/>
  <c r="U129" i="1"/>
  <c r="V128" i="1"/>
  <c r="U128" i="1"/>
  <c r="V127" i="1"/>
  <c r="U127" i="1"/>
  <c r="V126" i="1"/>
  <c r="U126" i="1"/>
  <c r="W75" i="1"/>
  <c r="W18" i="1"/>
  <c r="W37" i="1"/>
  <c r="K113" i="1"/>
  <c r="K114" i="1"/>
  <c r="K39" i="1"/>
  <c r="K40" i="1"/>
  <c r="K41" i="1"/>
  <c r="K42" i="1"/>
  <c r="K43" i="1"/>
  <c r="K37" i="1"/>
  <c r="K38" i="1"/>
  <c r="J188" i="1"/>
  <c r="I188" i="1"/>
  <c r="J187" i="1"/>
  <c r="I187" i="1"/>
  <c r="J186" i="1"/>
  <c r="I186" i="1"/>
  <c r="J185" i="1"/>
  <c r="I185" i="1"/>
  <c r="J184" i="1"/>
  <c r="I184" i="1"/>
  <c r="J183" i="1"/>
  <c r="I183" i="1"/>
  <c r="J53" i="1"/>
  <c r="J52" i="1"/>
  <c r="J51" i="1"/>
  <c r="J169" i="1"/>
  <c r="I169" i="1"/>
  <c r="J168" i="1"/>
  <c r="I168" i="1"/>
  <c r="J167" i="1"/>
  <c r="I167" i="1"/>
  <c r="J166" i="1"/>
  <c r="I166" i="1"/>
  <c r="J165" i="1"/>
  <c r="I165" i="1"/>
  <c r="K140" i="1"/>
  <c r="J131" i="1"/>
  <c r="I131" i="1"/>
  <c r="J130" i="1"/>
  <c r="I130" i="1"/>
  <c r="J129" i="1"/>
  <c r="I129" i="1"/>
  <c r="J164" i="1"/>
  <c r="I164" i="1"/>
  <c r="J150" i="1"/>
  <c r="I150" i="1"/>
  <c r="J149" i="1"/>
  <c r="I149" i="1"/>
  <c r="J148" i="1"/>
  <c r="I148" i="1"/>
  <c r="J147" i="1"/>
  <c r="I147" i="1"/>
  <c r="J146" i="1"/>
  <c r="I146" i="1"/>
  <c r="J145" i="1"/>
  <c r="I145" i="1"/>
  <c r="J128" i="1"/>
  <c r="I128" i="1"/>
  <c r="J127" i="1"/>
  <c r="I127" i="1"/>
  <c r="J126" i="1"/>
  <c r="I126" i="1"/>
  <c r="W112" i="1"/>
  <c r="J112" i="1"/>
  <c r="I112" i="1"/>
  <c r="J93" i="1"/>
  <c r="J92" i="1"/>
  <c r="I91" i="1"/>
  <c r="J90" i="1"/>
  <c r="J111" i="1"/>
  <c r="I111" i="1"/>
  <c r="W110" i="1"/>
  <c r="J110" i="1"/>
  <c r="I110" i="1"/>
  <c r="J109" i="1"/>
  <c r="I109" i="1"/>
  <c r="W108" i="1"/>
  <c r="J108" i="1"/>
  <c r="I108" i="1"/>
  <c r="W107" i="1"/>
  <c r="J107" i="1"/>
  <c r="I107" i="1"/>
  <c r="W93" i="1"/>
  <c r="I93" i="1"/>
  <c r="W92" i="1"/>
  <c r="I92" i="1"/>
  <c r="W91" i="1"/>
  <c r="J91" i="1"/>
  <c r="I90" i="1"/>
  <c r="I55" i="1"/>
  <c r="I54" i="1"/>
  <c r="I53" i="1"/>
  <c r="I52" i="1"/>
  <c r="I51" i="1"/>
  <c r="I50" i="1"/>
  <c r="J89" i="1"/>
  <c r="I89" i="1"/>
  <c r="W88" i="1"/>
  <c r="J88" i="1"/>
  <c r="I88" i="1"/>
  <c r="W74" i="1"/>
  <c r="J74" i="1"/>
  <c r="I74" i="1"/>
  <c r="W73" i="1"/>
  <c r="J73" i="1"/>
  <c r="I73" i="1"/>
  <c r="W72" i="1"/>
  <c r="J72" i="1"/>
  <c r="I72" i="1"/>
  <c r="W71" i="1"/>
  <c r="J71" i="1"/>
  <c r="I71" i="1"/>
  <c r="W70" i="1"/>
  <c r="J70" i="1"/>
  <c r="I70" i="1"/>
  <c r="W69" i="1"/>
  <c r="J69" i="1"/>
  <c r="I69" i="1"/>
  <c r="J55" i="1"/>
  <c r="J54" i="1"/>
  <c r="J50" i="1"/>
  <c r="W36" i="1"/>
  <c r="J36" i="1"/>
  <c r="I36" i="1"/>
  <c r="W35" i="1"/>
  <c r="J35" i="1"/>
  <c r="I35" i="1"/>
  <c r="W34" i="1"/>
  <c r="J34" i="1"/>
  <c r="I34" i="1"/>
  <c r="W33" i="1"/>
  <c r="J33" i="1"/>
  <c r="I33" i="1"/>
  <c r="W32" i="1"/>
  <c r="J32" i="1"/>
  <c r="I32" i="1"/>
  <c r="W31" i="1"/>
  <c r="J31" i="1"/>
  <c r="I31" i="1"/>
  <c r="W17" i="1"/>
  <c r="K17" i="1"/>
  <c r="W16" i="1"/>
  <c r="K16" i="1"/>
  <c r="W15" i="1"/>
  <c r="K15" i="1"/>
  <c r="W14" i="1"/>
  <c r="K14" i="1"/>
  <c r="W13" i="1"/>
  <c r="K13" i="1"/>
  <c r="W12" i="1"/>
  <c r="K12" i="1"/>
  <c r="W174" i="1" l="1"/>
  <c r="W159" i="1"/>
  <c r="W158" i="1"/>
  <c r="W157" i="1"/>
  <c r="W156" i="1"/>
  <c r="W155" i="1"/>
  <c r="W82" i="1"/>
  <c r="W81" i="1"/>
  <c r="W80" i="1"/>
  <c r="W79" i="1"/>
  <c r="W78" i="1"/>
  <c r="W64" i="1"/>
  <c r="W63" i="1"/>
  <c r="W62" i="1"/>
  <c r="W61" i="1"/>
  <c r="W60" i="1"/>
  <c r="W59" i="1"/>
  <c r="W94" i="1"/>
  <c r="W90" i="1"/>
  <c r="W89" i="1"/>
  <c r="W173" i="1"/>
  <c r="W172" i="1"/>
  <c r="W171" i="1"/>
  <c r="W77" i="1"/>
  <c r="W76" i="1"/>
  <c r="W58" i="1"/>
  <c r="W102" i="1"/>
  <c r="W101" i="1"/>
  <c r="W100" i="1"/>
  <c r="W99" i="1"/>
  <c r="W98" i="1"/>
  <c r="W97" i="1"/>
  <c r="W96" i="1"/>
  <c r="W151" i="1"/>
  <c r="W111" i="1"/>
  <c r="W115" i="1"/>
  <c r="W170" i="1"/>
  <c r="W169" i="1"/>
  <c r="W168" i="1"/>
  <c r="W167" i="1"/>
  <c r="W166" i="1"/>
  <c r="W165" i="1"/>
  <c r="W164" i="1"/>
  <c r="W113" i="1"/>
  <c r="W53" i="1"/>
  <c r="W109" i="1"/>
  <c r="W54" i="1"/>
  <c r="W52" i="1"/>
  <c r="W51" i="1"/>
  <c r="W114" i="1"/>
  <c r="W50" i="1"/>
  <c r="W150" i="1"/>
  <c r="W149" i="1"/>
  <c r="W148" i="1"/>
  <c r="W147" i="1"/>
  <c r="W146" i="1"/>
  <c r="W145" i="1"/>
  <c r="W56" i="1"/>
  <c r="W55" i="1"/>
  <c r="W57" i="1"/>
  <c r="W132" i="1"/>
  <c r="W131" i="1"/>
  <c r="W130" i="1"/>
  <c r="W129" i="1"/>
  <c r="W128" i="1"/>
  <c r="W127" i="1"/>
  <c r="W126" i="1"/>
  <c r="W27" i="1"/>
  <c r="K44" i="1"/>
  <c r="K115" i="1"/>
  <c r="K116" i="1"/>
  <c r="K117" i="1"/>
  <c r="K118" i="1"/>
  <c r="K119" i="1"/>
  <c r="K120" i="1"/>
  <c r="K121" i="1"/>
  <c r="K56" i="1"/>
  <c r="K27" i="1"/>
  <c r="K154" i="1"/>
  <c r="K50" i="1"/>
  <c r="K93" i="1"/>
  <c r="K92" i="1"/>
  <c r="K34" i="1"/>
  <c r="K32" i="1"/>
  <c r="W46" i="1"/>
  <c r="K31" i="1"/>
  <c r="K60" i="1"/>
  <c r="K55" i="1"/>
  <c r="K54" i="1"/>
  <c r="K36" i="1"/>
  <c r="K112" i="1"/>
  <c r="K136" i="1"/>
  <c r="K91" i="1"/>
  <c r="K33" i="1"/>
  <c r="K35" i="1"/>
  <c r="W84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78" i="1"/>
  <c r="K177" i="1"/>
  <c r="K176" i="1"/>
  <c r="K175" i="1"/>
  <c r="K174" i="1"/>
  <c r="K95" i="1"/>
  <c r="K173" i="1"/>
  <c r="K172" i="1"/>
  <c r="K171" i="1"/>
  <c r="K170" i="1"/>
  <c r="K157" i="1"/>
  <c r="K156" i="1"/>
  <c r="K155" i="1"/>
  <c r="K53" i="1"/>
  <c r="K52" i="1"/>
  <c r="K51" i="1"/>
  <c r="K169" i="1"/>
  <c r="K168" i="1"/>
  <c r="K167" i="1"/>
  <c r="K166" i="1"/>
  <c r="K165" i="1"/>
  <c r="K139" i="1"/>
  <c r="K138" i="1"/>
  <c r="K137" i="1"/>
  <c r="K94" i="1"/>
  <c r="K135" i="1"/>
  <c r="K134" i="1"/>
  <c r="K133" i="1"/>
  <c r="K132" i="1"/>
  <c r="K131" i="1"/>
  <c r="K130" i="1"/>
  <c r="K129" i="1"/>
  <c r="K164" i="1"/>
  <c r="K159" i="1"/>
  <c r="K158" i="1"/>
  <c r="K153" i="1"/>
  <c r="K152" i="1"/>
  <c r="K151" i="1"/>
  <c r="K150" i="1"/>
  <c r="K149" i="1"/>
  <c r="K148" i="1"/>
  <c r="K147" i="1"/>
  <c r="K146" i="1"/>
  <c r="K145" i="1"/>
  <c r="K128" i="1"/>
  <c r="K127" i="1"/>
  <c r="K126" i="1"/>
  <c r="K90" i="1"/>
  <c r="K63" i="1"/>
  <c r="K62" i="1"/>
  <c r="K111" i="1"/>
  <c r="K110" i="1"/>
  <c r="K109" i="1"/>
  <c r="K108" i="1"/>
  <c r="K107" i="1"/>
  <c r="K102" i="1"/>
  <c r="K101" i="1"/>
  <c r="K100" i="1"/>
  <c r="K99" i="1"/>
  <c r="K98" i="1"/>
  <c r="K97" i="1"/>
  <c r="K96" i="1"/>
  <c r="K76" i="1"/>
  <c r="K59" i="1"/>
  <c r="K58" i="1"/>
  <c r="K57" i="1"/>
  <c r="K89" i="1"/>
  <c r="K88" i="1"/>
  <c r="K83" i="1"/>
  <c r="K82" i="1"/>
  <c r="K81" i="1"/>
  <c r="K80" i="1"/>
  <c r="K79" i="1"/>
  <c r="K78" i="1"/>
  <c r="K77" i="1"/>
  <c r="K75" i="1"/>
  <c r="K74" i="1"/>
  <c r="K73" i="1"/>
  <c r="K72" i="1"/>
  <c r="K71" i="1"/>
  <c r="K70" i="1"/>
  <c r="K69" i="1"/>
  <c r="K64" i="1"/>
  <c r="K61" i="1"/>
  <c r="W179" i="1" l="1"/>
  <c r="W103" i="1"/>
  <c r="W160" i="1"/>
  <c r="W122" i="1"/>
  <c r="W65" i="1"/>
  <c r="W141" i="1"/>
  <c r="K84" i="1"/>
  <c r="K65" i="1"/>
  <c r="K179" i="1"/>
  <c r="K46" i="1"/>
  <c r="K198" i="1"/>
  <c r="K122" i="1"/>
  <c r="K160" i="1"/>
  <c r="K141" i="1"/>
  <c r="K103" i="1"/>
  <c r="W201" i="1" l="1"/>
  <c r="K201" i="1"/>
</calcChain>
</file>

<file path=xl/sharedStrings.xml><?xml version="1.0" encoding="utf-8"?>
<sst xmlns="http://schemas.openxmlformats.org/spreadsheetml/2006/main" count="552" uniqueCount="107">
  <si>
    <t>SOILTECH INSEK &amp; SWAM BESPUITING MASTER</t>
  </si>
  <si>
    <t>Boer</t>
  </si>
  <si>
    <t>NHLUMI BOERDERY</t>
  </si>
  <si>
    <t>Seisoen</t>
  </si>
  <si>
    <t>2026</t>
  </si>
  <si>
    <t>Totale HA</t>
  </si>
  <si>
    <t>Opsteller</t>
  </si>
  <si>
    <t>Plaas</t>
  </si>
  <si>
    <t>Program Tipe</t>
  </si>
  <si>
    <t>Insek &amp; Swam</t>
  </si>
  <si>
    <t>Gewas</t>
  </si>
  <si>
    <t>Peppers</t>
  </si>
  <si>
    <t>Datum Opgestel</t>
  </si>
  <si>
    <t>Land / Blok</t>
  </si>
  <si>
    <t>BLOK 10 B</t>
  </si>
  <si>
    <t>Plantdatum</t>
  </si>
  <si>
    <t>April 2026</t>
  </si>
  <si>
    <t>Spuitwater Nota</t>
  </si>
  <si>
    <t>Water L/Ha kan per produk/week verander</t>
  </si>
  <si>
    <t>Status</t>
  </si>
  <si>
    <t>Konsep</t>
  </si>
  <si>
    <t>Vul produklyne per week in. Die platform moet Boer/Plaas/Land/Gewas/HA bo-aan lees en Week 1–10 met Insek + Swam produklyne invoer.</t>
  </si>
  <si>
    <t>WEEK 1 - INSEK PROGRAM</t>
  </si>
  <si>
    <t>WEEK 1 - SWAM PROGRAM</t>
  </si>
  <si>
    <t>Week</t>
  </si>
  <si>
    <t>Insek Produk</t>
  </si>
  <si>
    <t>Koste per L</t>
  </si>
  <si>
    <t>Dosis</t>
  </si>
  <si>
    <t>Eenheid</t>
  </si>
  <si>
    <t>Water L/Ha</t>
  </si>
  <si>
    <t>Totaal/Ha</t>
  </si>
  <si>
    <t>HA</t>
  </si>
  <si>
    <t>Totaal Benodig</t>
  </si>
  <si>
    <t>Totaal koste</t>
  </si>
  <si>
    <t>Swam Produk</t>
  </si>
  <si>
    <t>Soil458</t>
  </si>
  <si>
    <t>ml/L</t>
  </si>
  <si>
    <t>StrepMix</t>
  </si>
  <si>
    <t>SoilBTK</t>
  </si>
  <si>
    <t>Kompostee (Preserveer)</t>
  </si>
  <si>
    <t>SoilCHIT</t>
  </si>
  <si>
    <t>Soil-Ca</t>
  </si>
  <si>
    <t>Soil-KT (Kompostee)</t>
  </si>
  <si>
    <t>Soil-EnerBoost</t>
  </si>
  <si>
    <t>SoilMK</t>
  </si>
  <si>
    <t>Soil-MK</t>
  </si>
  <si>
    <t>SoilPP</t>
  </si>
  <si>
    <t>Soil-MFD</t>
  </si>
  <si>
    <t>ml/ha</t>
  </si>
  <si>
    <t>Opmerking</t>
  </si>
  <si>
    <t>WEEK 2 - INSEK PROGRAM</t>
  </si>
  <si>
    <t>WEEK 2 - SWAM PROGRAM</t>
  </si>
  <si>
    <t>Soil-BSB (SM-3)</t>
  </si>
  <si>
    <t>WEEK 3 - INSEK PROGRAM</t>
  </si>
  <si>
    <t>WEEK 3 - SWAM PROGRAM</t>
  </si>
  <si>
    <t>WEEK 4 - INSEK PROGRAM</t>
  </si>
  <si>
    <t>WEEK 4 - SWAM PROGRAM</t>
  </si>
  <si>
    <t>WEEK 5 - INSEK PROGRAM</t>
  </si>
  <si>
    <t>WEEK 5 - SWAM PROGRAM</t>
  </si>
  <si>
    <t>WEEK 6 - INSEK PROGRAM</t>
  </si>
  <si>
    <t>WEEK 6 - SWAM PROGRAM</t>
  </si>
  <si>
    <t>WEEK 7 - INSEK PROGRAM</t>
  </si>
  <si>
    <t>WEEK 7 - SWAM PROGRAM</t>
  </si>
  <si>
    <t>WEEK 8 - INSEK PROGRAM</t>
  </si>
  <si>
    <t>WEEK 8 - SWAM PROGRAM</t>
  </si>
  <si>
    <t>WEEK 9 - INSEK PROGRAM</t>
  </si>
  <si>
    <t>WEEK 9 - SWAM PROGRAM</t>
  </si>
  <si>
    <t>WEEK 10 - INSEK PROGRAM</t>
  </si>
  <si>
    <t>WEEK 10 - SWAM PROGRAM</t>
  </si>
  <si>
    <t>Soiltech Insek &amp; Swam Master - Instruksies</t>
  </si>
  <si>
    <t>1</t>
  </si>
  <si>
    <t>Vul Boer, Plaas, Land, Gewas, HA en Seisoen bo-aan die master in.</t>
  </si>
  <si>
    <t>2</t>
  </si>
  <si>
    <t>Gebruik Week 1 tot Week 10. Elke week het Insek en Swam blokke.</t>
  </si>
  <si>
    <t>3</t>
  </si>
  <si>
    <t>Daar is 15 produklyne per blok. Leë rye word later deur die platform geïgnoreer.</t>
  </si>
  <si>
    <t>4</t>
  </si>
  <si>
    <t>Eenhede kan wees: ml/L, ml/ha, L/ha, g/L, g/ha, kg/ha.</t>
  </si>
  <si>
    <t>5</t>
  </si>
  <si>
    <t>Totaal/Ha en Totaal Benodig word outomaties bereken.</t>
  </si>
  <si>
    <t>6</t>
  </si>
  <si>
    <t>Die stelsel moet later hierdie master kan oplaai en aan Land Dossier koppel.</t>
  </si>
  <si>
    <t>7</t>
  </si>
  <si>
    <t>Die voorbeelddata is geneem uit jou NHLUMI Peppers voorbeeld vir Week 1–6.</t>
  </si>
  <si>
    <t>8</t>
  </si>
  <si>
    <t>Week 7–10 is oop vir verdere aanpassings.</t>
  </si>
  <si>
    <t>9</t>
  </si>
  <si>
    <t>Hou produkname presies soos julle dit op die platform wil sien.</t>
  </si>
  <si>
    <t>10</t>
  </si>
  <si>
    <t>Moenie merged cells binne produklyne gebruik nie; net bo-opskrifte is merged.</t>
  </si>
  <si>
    <t>Land</t>
  </si>
  <si>
    <t>Ha</t>
  </si>
  <si>
    <t>Tipe</t>
  </si>
  <si>
    <t>Produk</t>
  </si>
  <si>
    <t>Totaal Eenheid</t>
  </si>
  <si>
    <t>Nota: Die hoofblad is die werkblad vir kantoor. Hierdie blad beskryf die velde wat later in die platform ingevoer gaan word.</t>
  </si>
  <si>
    <t>TOTALE INSEK PROGRAM</t>
  </si>
  <si>
    <t>TOTALE SWAM PROGRAM</t>
  </si>
  <si>
    <t>Pryse</t>
  </si>
  <si>
    <t>Vul Koste per L in by elke produklyn.</t>
  </si>
  <si>
    <t>Totale koste</t>
  </si>
  <si>
    <t>Word bereken vanaf Totaal Benodig en die eenheid ml/liter/kg.</t>
  </si>
  <si>
    <t>Week totaal</t>
  </si>
  <si>
    <t>Onder elke Insek- en Swam-blok is daar 'n programtotaal vir daardie week.</t>
  </si>
  <si>
    <t>Leë lyne</t>
  </si>
  <si>
    <t>Hou produknaam leeg; die platform moet net ingevulde produklyne invoer.</t>
  </si>
  <si>
    <t>Vul Plaas bo-aan in voordat dit na die platform gelaai word.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</si>
</sst>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164" formatCode="yyyy\-mm\-dd"/>
    <numFmt numFmtId="167" formatCode="\R\ #,##0.00"/>
    <numFmt numFmtId="168" formatCode="#,##0.##"/>
  </numFmts>
  <fonts count="8">
    <font>
      <sz val="11"/>
      <name val="Carlito"/>
    </font>
    <font>
      <b/>
      <sz val="16"/>
      <color rgb="FFFFFFFF"/>
      <name val="Carlito"/>
    </font>
    <font>
      <b/>
      <sz val="11"/>
      <name val="Carlito"/>
    </font>
    <font>
      <i/>
      <sz val="11"/>
      <name val="Carlito"/>
    </font>
    <font>
      <b/>
      <sz val="11"/>
      <color rgb="FFFFFFFF"/>
      <name val="Carlito"/>
    </font>
    <font>
      <b/>
      <sz val="15"/>
      <color rgb="FFFFFFFF"/>
      <name val="Carlito"/>
    </font>
    <font>
      <sz val="11"/>
      <name val="Carlito"/>
    </font>
    <font>
      <b/>
      <i/>
      <sz val="11"/>
      <name val="Carlito"/>
    </font>
  </fonts>
  <fills count="9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F9FAFB"/>
      </patternFill>
    </fill>
    <fill>
      <patternFill patternType="solid">
        <fgColor rgb="FF334155"/>
      </patternFill>
    </fill>
    <fill>
      <patternFill patternType="solid">
        <fgColor rgb="FF14532D"/>
      </patternFill>
    </fill>
    <fill>
      <patternFill patternType="solid">
        <fgColor rgb="FFD9FBE5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6"/>
    <xf numFmtId="44" fontId="6" fillId="0" borderId="0" applyFont="0" applyFill="0" applyBorder="0" applyAlignment="0" applyProtection="0"/>
  </cellStyleXfs>
  <cellXfs count="37">
    <xf numFmtId="0" fontId="0" fillId="0" borderId="0" xfId="0" applyBorder="1"/>
    <xf numFmtId="0" fontId="0" fillId="0" borderId="0" xfId="0" applyBorder="1" applyAlignment="1">
      <alignment wrapText="1"/>
    </xf>
    <xf numFmtId="0" fontId="2" fillId="3" borderId="0" xfId="0" applyFont="1" applyFill="1" applyBorder="1" applyAlignment="1">
      <alignment wrapText="1"/>
    </xf>
    <xf numFmtId="164" fontId="0" fillId="0" borderId="0" xfId="0" applyNumberFormat="1" applyBorder="1" applyAlignment="1">
      <alignment wrapText="1"/>
    </xf>
    <xf numFmtId="0" fontId="3" fillId="5" borderId="0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Alignment="1">
      <alignment wrapText="1"/>
    </xf>
    <xf numFmtId="0" fontId="4" fillId="2" borderId="0" xfId="0" applyFont="1" applyFill="1" applyBorder="1" applyAlignment="1">
      <alignment horizontal="center"/>
    </xf>
    <xf numFmtId="0" fontId="4" fillId="6" borderId="0" xfId="0" applyFont="1" applyFill="1" applyBorder="1" applyAlignment="1">
      <alignment horizontal="center"/>
    </xf>
    <xf numFmtId="0" fontId="5" fillId="2" borderId="0" xfId="0" applyFont="1" applyFill="1" applyBorder="1"/>
    <xf numFmtId="0" fontId="0" fillId="0" borderId="6" xfId="0"/>
    <xf numFmtId="0" fontId="4" fillId="7" borderId="0" xfId="0" applyFont="1" applyFill="1" applyBorder="1"/>
    <xf numFmtId="167" fontId="0" fillId="0" borderId="0" xfId="0" applyNumberFormat="1" applyBorder="1" applyAlignment="1">
      <alignment wrapText="1"/>
    </xf>
    <xf numFmtId="167" fontId="0" fillId="0" borderId="0" xfId="0" applyNumberFormat="1" applyBorder="1"/>
    <xf numFmtId="167" fontId="2" fillId="0" borderId="0" xfId="0" applyNumberFormat="1" applyFont="1" applyBorder="1"/>
    <xf numFmtId="167" fontId="4" fillId="7" borderId="0" xfId="0" applyNumberFormat="1" applyFont="1" applyFill="1" applyBorder="1"/>
    <xf numFmtId="168" fontId="0" fillId="0" borderId="0" xfId="0" applyNumberFormat="1" applyBorder="1" applyAlignment="1">
      <alignment wrapText="1"/>
    </xf>
    <xf numFmtId="168" fontId="0" fillId="0" borderId="0" xfId="0" applyNumberFormat="1" applyBorder="1"/>
    <xf numFmtId="0" fontId="2" fillId="8" borderId="0" xfId="0" applyFont="1" applyFill="1" applyBorder="1" applyAlignment="1">
      <alignment horizontal="center" wrapText="1"/>
    </xf>
    <xf numFmtId="0" fontId="7" fillId="5" borderId="0" xfId="0" applyFont="1" applyFill="1" applyBorder="1" applyAlignment="1">
      <alignment wrapText="1"/>
    </xf>
    <xf numFmtId="167" fontId="2" fillId="8" borderId="0" xfId="0" applyNumberFormat="1" applyFont="1" applyFill="1" applyBorder="1" applyAlignment="1">
      <alignment horizontal="center" wrapText="1"/>
    </xf>
    <xf numFmtId="168" fontId="2" fillId="8" borderId="0" xfId="0" applyNumberFormat="1" applyFont="1" applyFill="1" applyBorder="1" applyAlignment="1">
      <alignment horizontal="center" wrapText="1"/>
    </xf>
    <xf numFmtId="0" fontId="1" fillId="2" borderId="6" xfId="0" applyFont="1" applyFill="1" applyAlignment="1">
      <alignment horizontal="center" vertical="center"/>
    </xf>
    <xf numFmtId="0" fontId="3" fillId="4" borderId="6" xfId="0" applyFont="1" applyFill="1" applyAlignment="1">
      <alignment horizontal="center" wrapText="1"/>
    </xf>
    <xf numFmtId="0" fontId="4" fillId="7" borderId="0" xfId="0" applyFont="1" applyFill="1" applyBorder="1" applyAlignment="1">
      <alignment horizontal="center"/>
    </xf>
    <xf numFmtId="167" fontId="4" fillId="7" borderId="0" xfId="0" applyNumberFormat="1" applyFont="1" applyFill="1" applyBorder="1" applyAlignment="1">
      <alignment horizontal="center"/>
    </xf>
    <xf numFmtId="168" fontId="4" fillId="7" borderId="0" xfId="0" applyNumberFormat="1" applyFont="1" applyFill="1" applyBorder="1" applyAlignment="1">
      <alignment horizontal="center"/>
    </xf>
    <xf numFmtId="0" fontId="7" fillId="5" borderId="0" xfId="0" applyFont="1" applyFill="1" applyBorder="1" applyAlignment="1">
      <alignment wrapText="1"/>
    </xf>
    <xf numFmtId="167" fontId="7" fillId="5" borderId="0" xfId="0" applyNumberFormat="1" applyFont="1" applyFill="1" applyBorder="1" applyAlignment="1">
      <alignment wrapText="1"/>
    </xf>
    <xf numFmtId="168" fontId="2" fillId="0" borderId="0" xfId="0" applyNumberFormat="1" applyFont="1" applyBorder="1"/>
    <xf numFmtId="0" fontId="2" fillId="0" borderId="0" xfId="0" applyFont="1" applyBorder="1"/>
    <xf numFmtId="0" fontId="0" fillId="4" borderId="6" xfId="0" applyFill="1" applyAlignment="1">
      <alignment wrapText="1"/>
    </xf>
    <xf numFmtId="0" fontId="0" fillId="0" borderId="0" xfId="0" applyBorder="1"/>
  </cellXfs>
  <cellStyles count="2">
    <cellStyle name="Currency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1"/>
  <sheetViews>
    <sheetView tabSelected="1" zoomScale="80" zoomScaleNormal="80" workbookViewId="0">
      <selection activeCell="N183" sqref="N183:N197"/>
    </sheetView>
  </sheetViews>
  <sheetFormatPr defaultRowHeight="13.8"/>
  <cols>
    <col min="1" max="1" width="11.59765625" customWidth="1"/>
    <col min="2" max="2" width="18.59765625" bestFit="1" customWidth="1"/>
    <col min="3" max="3" width="11.19921875" style="14" bestFit="1" customWidth="1"/>
    <col min="4" max="4" width="5.8984375" bestFit="1" customWidth="1"/>
    <col min="5" max="5" width="9.19921875" bestFit="1" customWidth="1"/>
    <col min="6" max="6" width="10.5" bestFit="1" customWidth="1"/>
    <col min="7" max="7" width="9.19921875" bestFit="1" customWidth="1"/>
    <col min="8" max="8" width="10.3984375" bestFit="1" customWidth="1"/>
    <col min="9" max="9" width="20.296875" customWidth="1"/>
    <col min="10" max="10" width="8.19921875" bestFit="1" customWidth="1"/>
    <col min="11" max="11" width="11.69921875" style="14" bestFit="1" customWidth="1"/>
    <col min="12" max="12" width="9.09765625" bestFit="1" customWidth="1"/>
    <col min="13" max="13" width="10.796875" customWidth="1"/>
    <col min="14" max="14" width="21.3984375" bestFit="1" customWidth="1"/>
    <col min="15" max="15" width="11.19921875" style="14" bestFit="1" customWidth="1"/>
    <col min="16" max="16" width="5.8984375" bestFit="1" customWidth="1"/>
    <col min="17" max="17" width="10" customWidth="1"/>
    <col min="18" max="18" width="10.5" bestFit="1" customWidth="1"/>
    <col min="19" max="19" width="9.19921875" bestFit="1" customWidth="1"/>
    <col min="20" max="20" width="3.5" bestFit="1" customWidth="1"/>
    <col min="21" max="21" width="11.69921875" customWidth="1"/>
    <col min="22" max="22" width="8.19921875" bestFit="1" customWidth="1"/>
    <col min="23" max="23" width="11.69921875" style="14" bestFit="1" customWidth="1"/>
  </cols>
  <sheetData>
    <row r="1" spans="1:23" ht="17.850000000000001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3" spans="1:23" ht="14.85" customHeight="1">
      <c r="A3" s="2" t="s">
        <v>1</v>
      </c>
      <c r="B3" s="1" t="s">
        <v>2</v>
      </c>
      <c r="C3" s="10"/>
      <c r="D3" s="1"/>
      <c r="E3" s="2" t="s">
        <v>3</v>
      </c>
      <c r="F3" s="1" t="s">
        <v>4</v>
      </c>
      <c r="G3" s="1"/>
      <c r="H3" s="2" t="s">
        <v>5</v>
      </c>
      <c r="I3" s="1">
        <v>20</v>
      </c>
      <c r="J3" s="1"/>
      <c r="K3" s="10"/>
      <c r="L3" s="2" t="s">
        <v>6</v>
      </c>
      <c r="M3" s="1"/>
    </row>
    <row r="4" spans="1:23" ht="33.6" customHeight="1">
      <c r="A4" s="2" t="s">
        <v>7</v>
      </c>
      <c r="B4" s="1"/>
      <c r="C4" s="10"/>
      <c r="D4" s="1"/>
      <c r="E4" s="2" t="s">
        <v>8</v>
      </c>
      <c r="F4" s="1" t="s">
        <v>9</v>
      </c>
      <c r="G4" s="1"/>
      <c r="H4" s="2" t="s">
        <v>10</v>
      </c>
      <c r="I4" s="1" t="s">
        <v>11</v>
      </c>
      <c r="J4" s="1"/>
      <c r="K4" s="10"/>
      <c r="L4" s="2" t="s">
        <v>12</v>
      </c>
      <c r="M4" s="3">
        <v>46192.463161273146</v>
      </c>
    </row>
    <row r="5" spans="1:23" ht="33.15" customHeight="1">
      <c r="A5" s="2" t="s">
        <v>13</v>
      </c>
      <c r="B5" s="1" t="s">
        <v>14</v>
      </c>
      <c r="C5" s="10"/>
      <c r="D5" s="1"/>
      <c r="E5" s="2" t="s">
        <v>15</v>
      </c>
      <c r="F5" s="1" t="s">
        <v>16</v>
      </c>
      <c r="G5" s="1"/>
      <c r="H5" s="2" t="s">
        <v>17</v>
      </c>
      <c r="I5" s="1" t="s">
        <v>18</v>
      </c>
      <c r="J5" s="1"/>
      <c r="K5" s="10"/>
      <c r="L5" s="2" t="s">
        <v>19</v>
      </c>
      <c r="M5" s="1" t="s">
        <v>20</v>
      </c>
    </row>
    <row r="7" spans="1:23" ht="11.55" customHeight="1">
      <c r="A7" s="27" t="s">
        <v>21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</row>
    <row r="10" spans="1:23">
      <c r="A10" s="28" t="s">
        <v>22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M10" s="28" t="s">
        <v>23</v>
      </c>
      <c r="N10" s="28"/>
      <c r="O10" s="28"/>
      <c r="P10" s="28"/>
      <c r="Q10" s="28"/>
      <c r="R10" s="28"/>
      <c r="S10" s="28"/>
      <c r="T10" s="28"/>
      <c r="U10" s="28"/>
      <c r="V10" s="28"/>
      <c r="W10" s="28"/>
    </row>
    <row r="11" spans="1:23" ht="22.05" customHeight="1">
      <c r="A11" s="22" t="s">
        <v>24</v>
      </c>
      <c r="B11" s="22" t="s">
        <v>25</v>
      </c>
      <c r="C11" s="22" t="s">
        <v>26</v>
      </c>
      <c r="D11" s="22" t="s">
        <v>27</v>
      </c>
      <c r="E11" s="22" t="s">
        <v>28</v>
      </c>
      <c r="F11" s="22" t="s">
        <v>29</v>
      </c>
      <c r="G11" s="22" t="s">
        <v>30</v>
      </c>
      <c r="H11" s="22" t="s">
        <v>31</v>
      </c>
      <c r="I11" s="22" t="s">
        <v>32</v>
      </c>
      <c r="J11" s="22" t="s">
        <v>28</v>
      </c>
      <c r="K11" s="22" t="s">
        <v>33</v>
      </c>
      <c r="M11" s="22" t="s">
        <v>24</v>
      </c>
      <c r="N11" s="22" t="s">
        <v>34</v>
      </c>
      <c r="O11" s="22" t="s">
        <v>26</v>
      </c>
      <c r="P11" s="22" t="s">
        <v>27</v>
      </c>
      <c r="Q11" s="22" t="s">
        <v>28</v>
      </c>
      <c r="R11" s="22" t="s">
        <v>29</v>
      </c>
      <c r="S11" s="22" t="s">
        <v>30</v>
      </c>
      <c r="T11" s="22" t="s">
        <v>31</v>
      </c>
      <c r="U11" s="22" t="s">
        <v>32</v>
      </c>
      <c r="V11" s="22" t="s">
        <v>28</v>
      </c>
      <c r="W11" s="22" t="s">
        <v>33</v>
      </c>
    </row>
    <row r="12" spans="1:23">
      <c r="A12" s="5">
        <v>1</v>
      </c>
      <c r="B12" s="6" t="s">
        <v>35</v>
      </c>
      <c r="C12" s="16">
        <v>400</v>
      </c>
      <c r="D12" s="20">
        <v>0.1</v>
      </c>
      <c r="E12" s="6" t="s">
        <v>36</v>
      </c>
      <c r="F12" s="20">
        <v>200</v>
      </c>
      <c r="G12" s="20">
        <f t="shared" ref="G12:G26" si="0">IF($B12="","",IF(LOWER($E12)="ml/l",$D12*$F12,IF(LOWER($E12)="ml/ha",$D12,IF(OR(LOWER($E12)="l/ha",LOWER($E12)="liter/ha",LOWER($E12)="kg/ha"),$D12,""))))</f>
        <v>20</v>
      </c>
      <c r="H12" s="20">
        <f t="shared" ref="H12:H26" si="1">IF($B12&lt;&gt;"",$I$3,"")</f>
        <v>20</v>
      </c>
      <c r="I12" s="20">
        <f t="shared" ref="I12:I26" si="2">IF($B12="","",IF(OR(LOWER($E12)="ml/l",LOWER($E12)="ml/ha"),IF($G12*$H12&lt;1000,$G12*$H12,$G12*$H12/1000),$G12*$H12))</f>
        <v>400</v>
      </c>
      <c r="J12" s="7" t="str">
        <f t="shared" ref="J12:J26" si="3">IF($B12="","",IF(OR(LOWER($E12)="ml/l",LOWER($E12)="ml/ha"),IF($G12*$H12&lt;1000,"ml","liter"),IF(LOWER($E12)="kg/ha","kg","liter")))</f>
        <v>ml</v>
      </c>
      <c r="K12" s="16">
        <f>IF($B12="","",IF($C12="",0,IF($J12="ml",$I12/1000*$C12,$I12*$C12)))</f>
        <v>160</v>
      </c>
      <c r="L12" s="1"/>
      <c r="M12" s="5">
        <v>1</v>
      </c>
      <c r="N12" s="6" t="s">
        <v>37</v>
      </c>
      <c r="O12" s="16">
        <v>550</v>
      </c>
      <c r="P12" s="20">
        <v>2</v>
      </c>
      <c r="Q12" s="6" t="s">
        <v>36</v>
      </c>
      <c r="R12" s="20">
        <v>200</v>
      </c>
      <c r="S12" s="20">
        <f t="shared" ref="S12:S26" si="4">IF($N12="","",IF(LOWER($Q12)="ml/l",$P12*$R12,IF(LOWER($Q12)="ml/ha",$P12,IF(OR(LOWER($Q12)="l/ha",LOWER($Q12)="liter/ha",LOWER($Q12)="kg/ha"),$P12,""))))</f>
        <v>400</v>
      </c>
      <c r="T12" s="20">
        <f t="shared" ref="T12:T26" si="5">IF($N12&lt;&gt;"",$I$3,"")</f>
        <v>20</v>
      </c>
      <c r="U12" s="20">
        <f t="shared" ref="U12:U26" si="6">IF($N12="","",IF(OR(LOWER($Q12)="ml/l",LOWER($Q12)="ml/ha"),IF($S12*$T12&lt;1000,$S12*$T12,$S12*$T12/1000),$S12*$T12))</f>
        <v>8</v>
      </c>
      <c r="V12" s="7" t="str">
        <f t="shared" ref="V12:V26" si="7">IF($N12="","",IF(OR(LOWER($Q12)="ml/l",LOWER($Q12)="ml/ha"),IF($S12*$T12&lt;1000,"ml","liter"),IF(LOWER($Q12)="kg/ha","kg","liter")))</f>
        <v>liter</v>
      </c>
      <c r="W12" s="16">
        <f>IF($N12="","",IF($O12="",0,IF($V12="ml",$U12/1000*$O12,$U12*$O12)))</f>
        <v>4400</v>
      </c>
    </row>
    <row r="13" spans="1:23">
      <c r="A13" s="5"/>
      <c r="B13" s="6" t="s">
        <v>38</v>
      </c>
      <c r="C13" s="16">
        <v>305</v>
      </c>
      <c r="D13" s="20">
        <v>2</v>
      </c>
      <c r="E13" s="6" t="s">
        <v>36</v>
      </c>
      <c r="F13" s="20">
        <v>200</v>
      </c>
      <c r="G13" s="20">
        <f t="shared" si="0"/>
        <v>400</v>
      </c>
      <c r="H13" s="20">
        <f t="shared" si="1"/>
        <v>20</v>
      </c>
      <c r="I13" s="20">
        <f t="shared" si="2"/>
        <v>8</v>
      </c>
      <c r="J13" s="7" t="str">
        <f t="shared" si="3"/>
        <v>liter</v>
      </c>
      <c r="K13" s="16">
        <f t="shared" ref="K13:K26" si="8">IF($B13="","",IF($C13="",0,IF($J13="ml",$I13/1000*$C13,$I13*$C13)))</f>
        <v>2440</v>
      </c>
      <c r="L13" s="1"/>
      <c r="M13" s="5"/>
      <c r="N13" s="6" t="s">
        <v>39</v>
      </c>
      <c r="O13" s="16">
        <v>2.4500000000000002</v>
      </c>
      <c r="P13" s="20">
        <v>10</v>
      </c>
      <c r="Q13" s="6" t="s">
        <v>36</v>
      </c>
      <c r="R13" s="20">
        <v>200</v>
      </c>
      <c r="S13" s="20">
        <f t="shared" si="4"/>
        <v>2000</v>
      </c>
      <c r="T13" s="20">
        <f t="shared" si="5"/>
        <v>20</v>
      </c>
      <c r="U13" s="20">
        <f t="shared" si="6"/>
        <v>40</v>
      </c>
      <c r="V13" s="7" t="str">
        <f t="shared" si="7"/>
        <v>liter</v>
      </c>
      <c r="W13" s="16">
        <f t="shared" ref="W13:W17" si="9">IF($N13="","",IF($O13="",0,IF($V13="ml",$U13/1000*$O13,$U13*$O13)))</f>
        <v>98</v>
      </c>
    </row>
    <row r="14" spans="1:23">
      <c r="A14" s="5"/>
      <c r="B14" s="6" t="s">
        <v>40</v>
      </c>
      <c r="C14" s="16">
        <v>305</v>
      </c>
      <c r="D14" s="20">
        <v>2</v>
      </c>
      <c r="E14" s="6" t="s">
        <v>36</v>
      </c>
      <c r="F14" s="20">
        <v>200</v>
      </c>
      <c r="G14" s="20">
        <f t="shared" si="0"/>
        <v>400</v>
      </c>
      <c r="H14" s="20">
        <f t="shared" si="1"/>
        <v>20</v>
      </c>
      <c r="I14" s="20">
        <f t="shared" si="2"/>
        <v>8</v>
      </c>
      <c r="J14" s="7" t="str">
        <f t="shared" si="3"/>
        <v>liter</v>
      </c>
      <c r="K14" s="16">
        <f t="shared" si="8"/>
        <v>2440</v>
      </c>
      <c r="L14" s="1"/>
      <c r="M14" s="5"/>
      <c r="N14" s="6" t="s">
        <v>41</v>
      </c>
      <c r="O14" s="16">
        <v>34</v>
      </c>
      <c r="P14" s="20">
        <v>0.5</v>
      </c>
      <c r="Q14" s="6" t="s">
        <v>36</v>
      </c>
      <c r="R14" s="20">
        <v>200</v>
      </c>
      <c r="S14" s="20">
        <f t="shared" si="4"/>
        <v>100</v>
      </c>
      <c r="T14" s="20">
        <f t="shared" si="5"/>
        <v>20</v>
      </c>
      <c r="U14" s="20">
        <f t="shared" si="6"/>
        <v>2</v>
      </c>
      <c r="V14" s="7" t="str">
        <f t="shared" si="7"/>
        <v>liter</v>
      </c>
      <c r="W14" s="16">
        <f t="shared" si="9"/>
        <v>68</v>
      </c>
    </row>
    <row r="15" spans="1:23">
      <c r="A15" s="5"/>
      <c r="B15" s="6" t="s">
        <v>42</v>
      </c>
      <c r="C15" s="16">
        <v>2.1</v>
      </c>
      <c r="D15" s="20">
        <v>20</v>
      </c>
      <c r="E15" s="6" t="s">
        <v>36</v>
      </c>
      <c r="F15" s="20">
        <v>200</v>
      </c>
      <c r="G15" s="20">
        <f t="shared" si="0"/>
        <v>4000</v>
      </c>
      <c r="H15" s="20">
        <f t="shared" si="1"/>
        <v>20</v>
      </c>
      <c r="I15" s="20">
        <f t="shared" si="2"/>
        <v>80</v>
      </c>
      <c r="J15" s="7" t="str">
        <f t="shared" si="3"/>
        <v>liter</v>
      </c>
      <c r="K15" s="16">
        <f t="shared" si="8"/>
        <v>168</v>
      </c>
      <c r="L15" s="1"/>
      <c r="M15" s="5"/>
      <c r="N15" s="6" t="s">
        <v>43</v>
      </c>
      <c r="O15" s="16">
        <v>19.5</v>
      </c>
      <c r="P15" s="20">
        <v>0.25</v>
      </c>
      <c r="Q15" s="6" t="s">
        <v>36</v>
      </c>
      <c r="R15" s="20">
        <v>200</v>
      </c>
      <c r="S15" s="20">
        <f t="shared" si="4"/>
        <v>50</v>
      </c>
      <c r="T15" s="20">
        <f t="shared" si="5"/>
        <v>20</v>
      </c>
      <c r="U15" s="20">
        <f t="shared" si="6"/>
        <v>1</v>
      </c>
      <c r="V15" s="7" t="str">
        <f t="shared" si="7"/>
        <v>liter</v>
      </c>
      <c r="W15" s="16">
        <f t="shared" si="9"/>
        <v>19.5</v>
      </c>
    </row>
    <row r="16" spans="1:23">
      <c r="A16" s="5"/>
      <c r="B16" s="6" t="s">
        <v>44</v>
      </c>
      <c r="C16" s="16">
        <v>32.5</v>
      </c>
      <c r="D16" s="20">
        <v>3</v>
      </c>
      <c r="E16" s="6" t="s">
        <v>36</v>
      </c>
      <c r="F16" s="20">
        <v>200</v>
      </c>
      <c r="G16" s="20">
        <f t="shared" si="0"/>
        <v>600</v>
      </c>
      <c r="H16" s="20">
        <f t="shared" si="1"/>
        <v>20</v>
      </c>
      <c r="I16" s="20">
        <f t="shared" si="2"/>
        <v>12</v>
      </c>
      <c r="J16" s="7" t="str">
        <f t="shared" si="3"/>
        <v>liter</v>
      </c>
      <c r="K16" s="16">
        <f t="shared" si="8"/>
        <v>390</v>
      </c>
      <c r="L16" s="1"/>
      <c r="M16" s="5"/>
      <c r="N16" s="6" t="s">
        <v>45</v>
      </c>
      <c r="O16" s="16">
        <v>32.5</v>
      </c>
      <c r="P16" s="20">
        <v>0.25</v>
      </c>
      <c r="Q16" s="6" t="s">
        <v>36</v>
      </c>
      <c r="R16" s="20">
        <v>200</v>
      </c>
      <c r="S16" s="20">
        <f t="shared" si="4"/>
        <v>50</v>
      </c>
      <c r="T16" s="20">
        <f t="shared" si="5"/>
        <v>20</v>
      </c>
      <c r="U16" s="20">
        <f t="shared" si="6"/>
        <v>1</v>
      </c>
      <c r="V16" s="7" t="str">
        <f t="shared" si="7"/>
        <v>liter</v>
      </c>
      <c r="W16" s="16">
        <f t="shared" si="9"/>
        <v>32.5</v>
      </c>
    </row>
    <row r="17" spans="1:23">
      <c r="A17" s="5"/>
      <c r="B17" s="6" t="s">
        <v>46</v>
      </c>
      <c r="C17" s="16">
        <v>9.9499999999999993</v>
      </c>
      <c r="D17" s="20">
        <v>10</v>
      </c>
      <c r="E17" s="6" t="s">
        <v>36</v>
      </c>
      <c r="F17" s="20">
        <v>200</v>
      </c>
      <c r="G17" s="20">
        <f t="shared" si="0"/>
        <v>2000</v>
      </c>
      <c r="H17" s="20">
        <f t="shared" si="1"/>
        <v>20</v>
      </c>
      <c r="I17" s="20">
        <f t="shared" si="2"/>
        <v>40</v>
      </c>
      <c r="J17" s="7" t="str">
        <f t="shared" si="3"/>
        <v>liter</v>
      </c>
      <c r="K17" s="16">
        <f t="shared" si="8"/>
        <v>398</v>
      </c>
      <c r="L17" s="1"/>
      <c r="M17" s="5"/>
      <c r="N17" s="6" t="s">
        <v>47</v>
      </c>
      <c r="O17" s="16">
        <v>86.9</v>
      </c>
      <c r="P17" s="20">
        <v>100</v>
      </c>
      <c r="Q17" s="6" t="s">
        <v>48</v>
      </c>
      <c r="R17" s="20"/>
      <c r="S17" s="20">
        <f t="shared" si="4"/>
        <v>100</v>
      </c>
      <c r="T17" s="20">
        <f t="shared" si="5"/>
        <v>20</v>
      </c>
      <c r="U17" s="20">
        <f t="shared" si="6"/>
        <v>2</v>
      </c>
      <c r="V17" s="7" t="str">
        <f t="shared" si="7"/>
        <v>liter</v>
      </c>
      <c r="W17" s="16">
        <f t="shared" si="9"/>
        <v>173.8</v>
      </c>
    </row>
    <row r="18" spans="1:23">
      <c r="A18" s="5"/>
      <c r="B18" s="6"/>
      <c r="C18" s="16"/>
      <c r="D18" s="20"/>
      <c r="E18" s="6" t="s">
        <v>36</v>
      </c>
      <c r="F18" s="20"/>
      <c r="G18" s="20" t="str">
        <f t="shared" si="0"/>
        <v/>
      </c>
      <c r="H18" s="20" t="str">
        <f t="shared" si="1"/>
        <v/>
      </c>
      <c r="I18" s="20" t="str">
        <f t="shared" si="2"/>
        <v/>
      </c>
      <c r="J18" s="7" t="str">
        <f t="shared" si="3"/>
        <v/>
      </c>
      <c r="K18" s="16" t="str">
        <f t="shared" si="8"/>
        <v/>
      </c>
      <c r="L18" s="1"/>
      <c r="M18" s="5"/>
      <c r="N18" s="6" t="s">
        <v>52</v>
      </c>
      <c r="O18" s="16">
        <v>450</v>
      </c>
      <c r="P18" s="20"/>
      <c r="Q18" s="6" t="s">
        <v>36</v>
      </c>
      <c r="R18" s="20"/>
      <c r="S18" s="20">
        <f t="shared" si="4"/>
        <v>0</v>
      </c>
      <c r="T18" s="20">
        <f t="shared" si="5"/>
        <v>20</v>
      </c>
      <c r="U18" s="20">
        <f t="shared" si="6"/>
        <v>0</v>
      </c>
      <c r="V18" s="7" t="str">
        <f t="shared" si="7"/>
        <v>ml</v>
      </c>
      <c r="W18" s="16">
        <f t="shared" ref="W18:W26" si="10">IF($N18="","",IF($O18="",0,IF($V18="ml",$U18/1000*$O18,$U18*$O18)))</f>
        <v>0</v>
      </c>
    </row>
    <row r="19" spans="1:23">
      <c r="A19" s="5"/>
      <c r="B19" s="6"/>
      <c r="C19" s="16"/>
      <c r="D19" s="20"/>
      <c r="E19" s="6" t="s">
        <v>36</v>
      </c>
      <c r="F19" s="20"/>
      <c r="G19" s="20" t="str">
        <f t="shared" si="0"/>
        <v/>
      </c>
      <c r="H19" s="20" t="str">
        <f t="shared" si="1"/>
        <v/>
      </c>
      <c r="I19" s="20" t="str">
        <f t="shared" si="2"/>
        <v/>
      </c>
      <c r="J19" s="7" t="str">
        <f t="shared" si="3"/>
        <v/>
      </c>
      <c r="K19" s="16" t="str">
        <f t="shared" si="8"/>
        <v/>
      </c>
      <c r="L19" s="1"/>
      <c r="M19" s="5"/>
      <c r="N19" s="6"/>
      <c r="O19" s="16"/>
      <c r="P19" s="20"/>
      <c r="Q19" s="6" t="s">
        <v>36</v>
      </c>
      <c r="R19" s="20"/>
      <c r="S19" s="20" t="str">
        <f t="shared" si="4"/>
        <v/>
      </c>
      <c r="T19" s="20" t="str">
        <f t="shared" si="5"/>
        <v/>
      </c>
      <c r="U19" s="20" t="str">
        <f t="shared" si="6"/>
        <v/>
      </c>
      <c r="V19" s="7" t="str">
        <f t="shared" si="7"/>
        <v/>
      </c>
      <c r="W19" s="16" t="str">
        <f t="shared" si="10"/>
        <v/>
      </c>
    </row>
    <row r="20" spans="1:23">
      <c r="A20" s="5"/>
      <c r="B20" s="6"/>
      <c r="C20" s="16"/>
      <c r="D20" s="20"/>
      <c r="E20" s="6" t="s">
        <v>36</v>
      </c>
      <c r="F20" s="20"/>
      <c r="G20" s="20" t="str">
        <f t="shared" si="0"/>
        <v/>
      </c>
      <c r="H20" s="20" t="str">
        <f t="shared" si="1"/>
        <v/>
      </c>
      <c r="I20" s="20" t="str">
        <f t="shared" si="2"/>
        <v/>
      </c>
      <c r="J20" s="7" t="str">
        <f t="shared" si="3"/>
        <v/>
      </c>
      <c r="K20" s="16" t="str">
        <f t="shared" si="8"/>
        <v/>
      </c>
      <c r="L20" s="1"/>
      <c r="M20" s="5"/>
      <c r="N20" s="6"/>
      <c r="O20" s="16"/>
      <c r="P20" s="20"/>
      <c r="Q20" s="6" t="s">
        <v>36</v>
      </c>
      <c r="R20" s="20"/>
      <c r="S20" s="20" t="str">
        <f t="shared" si="4"/>
        <v/>
      </c>
      <c r="T20" s="20" t="str">
        <f t="shared" si="5"/>
        <v/>
      </c>
      <c r="U20" s="20" t="str">
        <f t="shared" si="6"/>
        <v/>
      </c>
      <c r="V20" s="7" t="str">
        <f t="shared" si="7"/>
        <v/>
      </c>
      <c r="W20" s="16" t="str">
        <f t="shared" si="10"/>
        <v/>
      </c>
    </row>
    <row r="21" spans="1:23">
      <c r="A21" s="5"/>
      <c r="B21" s="6"/>
      <c r="C21" s="16"/>
      <c r="D21" s="20"/>
      <c r="E21" s="6" t="s">
        <v>36</v>
      </c>
      <c r="F21" s="20"/>
      <c r="G21" s="20" t="str">
        <f t="shared" si="0"/>
        <v/>
      </c>
      <c r="H21" s="20" t="str">
        <f t="shared" si="1"/>
        <v/>
      </c>
      <c r="I21" s="20" t="str">
        <f t="shared" si="2"/>
        <v/>
      </c>
      <c r="J21" s="7" t="str">
        <f t="shared" si="3"/>
        <v/>
      </c>
      <c r="K21" s="16" t="str">
        <f t="shared" si="8"/>
        <v/>
      </c>
      <c r="L21" s="1"/>
      <c r="M21" s="5"/>
      <c r="N21" s="6"/>
      <c r="O21" s="16"/>
      <c r="P21" s="20"/>
      <c r="Q21" s="6" t="s">
        <v>36</v>
      </c>
      <c r="R21" s="20"/>
      <c r="S21" s="20" t="str">
        <f t="shared" si="4"/>
        <v/>
      </c>
      <c r="T21" s="20" t="str">
        <f t="shared" si="5"/>
        <v/>
      </c>
      <c r="U21" s="20" t="str">
        <f t="shared" si="6"/>
        <v/>
      </c>
      <c r="V21" s="7" t="str">
        <f t="shared" si="7"/>
        <v/>
      </c>
      <c r="W21" s="16" t="str">
        <f t="shared" si="10"/>
        <v/>
      </c>
    </row>
    <row r="22" spans="1:23">
      <c r="A22" s="5"/>
      <c r="B22" s="6"/>
      <c r="C22" s="16"/>
      <c r="D22" s="20"/>
      <c r="E22" s="6" t="s">
        <v>36</v>
      </c>
      <c r="F22" s="20"/>
      <c r="G22" s="20" t="str">
        <f t="shared" si="0"/>
        <v/>
      </c>
      <c r="H22" s="20" t="str">
        <f t="shared" si="1"/>
        <v/>
      </c>
      <c r="I22" s="20" t="str">
        <f t="shared" si="2"/>
        <v/>
      </c>
      <c r="J22" s="7" t="str">
        <f t="shared" si="3"/>
        <v/>
      </c>
      <c r="K22" s="16" t="str">
        <f t="shared" si="8"/>
        <v/>
      </c>
      <c r="L22" s="1"/>
      <c r="M22" s="5"/>
      <c r="N22" s="6"/>
      <c r="O22" s="16"/>
      <c r="P22" s="20"/>
      <c r="Q22" s="6" t="s">
        <v>36</v>
      </c>
      <c r="R22" s="20"/>
      <c r="S22" s="20" t="str">
        <f t="shared" si="4"/>
        <v/>
      </c>
      <c r="T22" s="20" t="str">
        <f t="shared" si="5"/>
        <v/>
      </c>
      <c r="U22" s="20" t="str">
        <f t="shared" si="6"/>
        <v/>
      </c>
      <c r="V22" s="7" t="str">
        <f t="shared" si="7"/>
        <v/>
      </c>
      <c r="W22" s="16" t="str">
        <f t="shared" si="10"/>
        <v/>
      </c>
    </row>
    <row r="23" spans="1:23">
      <c r="A23" s="5"/>
      <c r="B23" s="6"/>
      <c r="C23" s="16"/>
      <c r="D23" s="20"/>
      <c r="E23" s="6" t="s">
        <v>36</v>
      </c>
      <c r="F23" s="20"/>
      <c r="G23" s="20" t="str">
        <f t="shared" si="0"/>
        <v/>
      </c>
      <c r="H23" s="20" t="str">
        <f t="shared" si="1"/>
        <v/>
      </c>
      <c r="I23" s="20" t="str">
        <f t="shared" si="2"/>
        <v/>
      </c>
      <c r="J23" s="7" t="str">
        <f t="shared" si="3"/>
        <v/>
      </c>
      <c r="K23" s="16" t="str">
        <f t="shared" si="8"/>
        <v/>
      </c>
      <c r="L23" s="1"/>
      <c r="M23" s="5"/>
      <c r="N23" s="6"/>
      <c r="O23" s="16"/>
      <c r="P23" s="20"/>
      <c r="Q23" s="6" t="s">
        <v>36</v>
      </c>
      <c r="R23" s="20"/>
      <c r="S23" s="20" t="str">
        <f t="shared" si="4"/>
        <v/>
      </c>
      <c r="T23" s="20" t="str">
        <f t="shared" si="5"/>
        <v/>
      </c>
      <c r="U23" s="20" t="str">
        <f t="shared" si="6"/>
        <v/>
      </c>
      <c r="V23" s="7" t="str">
        <f t="shared" si="7"/>
        <v/>
      </c>
      <c r="W23" s="16" t="str">
        <f t="shared" si="10"/>
        <v/>
      </c>
    </row>
    <row r="24" spans="1:23">
      <c r="A24" s="5"/>
      <c r="B24" s="6"/>
      <c r="C24" s="16"/>
      <c r="D24" s="20"/>
      <c r="E24" s="6" t="s">
        <v>36</v>
      </c>
      <c r="F24" s="20"/>
      <c r="G24" s="20" t="str">
        <f t="shared" si="0"/>
        <v/>
      </c>
      <c r="H24" s="20" t="str">
        <f t="shared" si="1"/>
        <v/>
      </c>
      <c r="I24" s="20" t="str">
        <f t="shared" si="2"/>
        <v/>
      </c>
      <c r="J24" s="7" t="str">
        <f t="shared" si="3"/>
        <v/>
      </c>
      <c r="K24" s="16" t="str">
        <f t="shared" si="8"/>
        <v/>
      </c>
      <c r="L24" s="1"/>
      <c r="M24" s="5"/>
      <c r="N24" s="6"/>
      <c r="O24" s="16"/>
      <c r="P24" s="20"/>
      <c r="Q24" s="6" t="s">
        <v>36</v>
      </c>
      <c r="R24" s="20"/>
      <c r="S24" s="20" t="str">
        <f t="shared" si="4"/>
        <v/>
      </c>
      <c r="T24" s="20" t="str">
        <f t="shared" si="5"/>
        <v/>
      </c>
      <c r="U24" s="20" t="str">
        <f t="shared" si="6"/>
        <v/>
      </c>
      <c r="V24" s="7" t="str">
        <f t="shared" si="7"/>
        <v/>
      </c>
      <c r="W24" s="16" t="str">
        <f t="shared" si="10"/>
        <v/>
      </c>
    </row>
    <row r="25" spans="1:23">
      <c r="A25" s="5"/>
      <c r="B25" s="6"/>
      <c r="C25" s="16"/>
      <c r="D25" s="20"/>
      <c r="E25" s="6" t="s">
        <v>36</v>
      </c>
      <c r="F25" s="20"/>
      <c r="G25" s="20" t="str">
        <f t="shared" si="0"/>
        <v/>
      </c>
      <c r="H25" s="20" t="str">
        <f t="shared" si="1"/>
        <v/>
      </c>
      <c r="I25" s="20" t="str">
        <f t="shared" si="2"/>
        <v/>
      </c>
      <c r="J25" s="7" t="str">
        <f t="shared" si="3"/>
        <v/>
      </c>
      <c r="K25" s="16" t="str">
        <f t="shared" si="8"/>
        <v/>
      </c>
      <c r="L25" s="1"/>
      <c r="M25" s="5"/>
      <c r="N25" s="6"/>
      <c r="O25" s="16"/>
      <c r="P25" s="20"/>
      <c r="Q25" s="6" t="s">
        <v>36</v>
      </c>
      <c r="R25" s="20"/>
      <c r="S25" s="20" t="str">
        <f t="shared" si="4"/>
        <v/>
      </c>
      <c r="T25" s="20" t="str">
        <f t="shared" si="5"/>
        <v/>
      </c>
      <c r="U25" s="20" t="str">
        <f t="shared" si="6"/>
        <v/>
      </c>
      <c r="V25" s="7" t="str">
        <f t="shared" si="7"/>
        <v/>
      </c>
      <c r="W25" s="16" t="str">
        <f t="shared" si="10"/>
        <v/>
      </c>
    </row>
    <row r="26" spans="1:23">
      <c r="A26" s="8"/>
      <c r="B26" s="9"/>
      <c r="C26" s="16"/>
      <c r="D26" s="20"/>
      <c r="E26" s="9" t="s">
        <v>36</v>
      </c>
      <c r="F26" s="20"/>
      <c r="G26" s="20" t="str">
        <f t="shared" si="0"/>
        <v/>
      </c>
      <c r="H26" s="20" t="str">
        <f t="shared" si="1"/>
        <v/>
      </c>
      <c r="I26" s="20" t="str">
        <f t="shared" si="2"/>
        <v/>
      </c>
      <c r="J26" s="10" t="str">
        <f t="shared" si="3"/>
        <v/>
      </c>
      <c r="K26" s="16" t="str">
        <f t="shared" si="8"/>
        <v/>
      </c>
      <c r="L26" s="1"/>
      <c r="M26" s="8"/>
      <c r="N26" s="9"/>
      <c r="O26" s="16"/>
      <c r="P26" s="20"/>
      <c r="Q26" s="9" t="s">
        <v>36</v>
      </c>
      <c r="R26" s="20"/>
      <c r="S26" s="20" t="str">
        <f t="shared" si="4"/>
        <v/>
      </c>
      <c r="T26" s="20" t="str">
        <f t="shared" si="5"/>
        <v/>
      </c>
      <c r="U26" s="20" t="str">
        <f t="shared" si="6"/>
        <v/>
      </c>
      <c r="V26" s="10" t="str">
        <f t="shared" si="7"/>
        <v/>
      </c>
      <c r="W26" s="16" t="str">
        <f t="shared" si="10"/>
        <v/>
      </c>
    </row>
    <row r="27" spans="1:23" ht="22.95" customHeight="1">
      <c r="A27" s="23" t="s">
        <v>49</v>
      </c>
      <c r="B27" s="31"/>
      <c r="C27" s="32"/>
      <c r="D27" s="33"/>
      <c r="E27" s="34"/>
      <c r="F27" s="33"/>
      <c r="G27" s="33"/>
      <c r="H27" s="33"/>
      <c r="I27" s="33"/>
      <c r="J27" s="34"/>
      <c r="K27" s="18">
        <f>SUM(K12:K26)</f>
        <v>5996</v>
      </c>
      <c r="L27" s="4"/>
      <c r="M27" s="23" t="s">
        <v>49</v>
      </c>
      <c r="N27" s="31"/>
      <c r="O27" s="32"/>
      <c r="P27" s="33"/>
      <c r="Q27" s="34"/>
      <c r="R27" s="33"/>
      <c r="S27" s="33"/>
      <c r="T27" s="33"/>
      <c r="U27" s="33"/>
      <c r="V27" s="34"/>
      <c r="W27" s="18">
        <f>SUM(W12:W26)</f>
        <v>4791.8</v>
      </c>
    </row>
    <row r="28" spans="1:23">
      <c r="C28" s="17"/>
      <c r="D28" s="21"/>
      <c r="F28" s="21"/>
      <c r="G28" s="21"/>
      <c r="H28" s="21"/>
      <c r="I28" s="21"/>
      <c r="K28" s="17"/>
      <c r="O28" s="17"/>
      <c r="P28" s="21"/>
      <c r="R28" s="21"/>
      <c r="S28" s="21"/>
      <c r="T28" s="21"/>
      <c r="U28" s="21"/>
      <c r="W28" s="17"/>
    </row>
    <row r="29" spans="1:23">
      <c r="A29" s="28" t="s">
        <v>50</v>
      </c>
      <c r="B29" s="28"/>
      <c r="C29" s="29"/>
      <c r="D29" s="30"/>
      <c r="E29" s="28"/>
      <c r="F29" s="30"/>
      <c r="G29" s="30"/>
      <c r="H29" s="30"/>
      <c r="I29" s="30"/>
      <c r="J29" s="28"/>
      <c r="K29" s="29"/>
      <c r="M29" s="28" t="s">
        <v>51</v>
      </c>
      <c r="N29" s="28"/>
      <c r="O29" s="29"/>
      <c r="P29" s="30"/>
      <c r="Q29" s="28"/>
      <c r="R29" s="30"/>
      <c r="S29" s="30"/>
      <c r="T29" s="30"/>
      <c r="U29" s="30"/>
      <c r="V29" s="28"/>
      <c r="W29" s="29"/>
    </row>
    <row r="30" spans="1:23" ht="22.05" customHeight="1">
      <c r="A30" s="22" t="s">
        <v>24</v>
      </c>
      <c r="B30" s="22" t="str">
        <f t="shared" ref="B30:B45" si="11">B11</f>
        <v>Insek Produk</v>
      </c>
      <c r="C30" s="24" t="str">
        <f t="shared" ref="C30:C44" si="12">C11</f>
        <v>Koste per L</v>
      </c>
      <c r="D30" s="25" t="s">
        <v>27</v>
      </c>
      <c r="E30" s="22" t="s">
        <v>28</v>
      </c>
      <c r="F30" s="25" t="s">
        <v>29</v>
      </c>
      <c r="G30" s="25" t="s">
        <v>30</v>
      </c>
      <c r="H30" s="25" t="s">
        <v>31</v>
      </c>
      <c r="I30" s="25" t="s">
        <v>32</v>
      </c>
      <c r="J30" s="22" t="s">
        <v>28</v>
      </c>
      <c r="K30" s="24" t="s">
        <v>33</v>
      </c>
      <c r="M30" s="22" t="s">
        <v>24</v>
      </c>
      <c r="N30" s="22" t="s">
        <v>34</v>
      </c>
      <c r="O30" s="24" t="str">
        <f t="shared" ref="O30:O45" si="13">O11</f>
        <v>Koste per L</v>
      </c>
      <c r="P30" s="25" t="s">
        <v>27</v>
      </c>
      <c r="Q30" s="22" t="s">
        <v>28</v>
      </c>
      <c r="R30" s="25" t="s">
        <v>29</v>
      </c>
      <c r="S30" s="25" t="s">
        <v>30</v>
      </c>
      <c r="T30" s="25" t="s">
        <v>31</v>
      </c>
      <c r="U30" s="25" t="s">
        <v>32</v>
      </c>
      <c r="V30" s="22" t="s">
        <v>28</v>
      </c>
      <c r="W30" s="24" t="s">
        <v>33</v>
      </c>
    </row>
    <row r="31" spans="1:23">
      <c r="A31" s="5">
        <v>2</v>
      </c>
      <c r="B31" s="6" t="str">
        <f t="shared" si="11"/>
        <v>Soil458</v>
      </c>
      <c r="C31" s="16">
        <f t="shared" si="12"/>
        <v>400</v>
      </c>
      <c r="D31" s="20">
        <v>0.1</v>
      </c>
      <c r="E31" s="6" t="s">
        <v>36</v>
      </c>
      <c r="F31" s="20">
        <v>200</v>
      </c>
      <c r="G31" s="20">
        <f t="shared" ref="G31:G45" si="14">IF($B31="","",IF(LOWER($E31)="ml/l",$D31*$F31,IF(LOWER($E31)="ml/ha",$D31,IF(OR(LOWER($E31)="l/ha",LOWER($E31)="liter/ha",LOWER($E31)="kg/ha"),$D31,""))))</f>
        <v>20</v>
      </c>
      <c r="H31" s="20">
        <f t="shared" ref="H31:H45" si="15">IF($B31&lt;&gt;"",$I$3,"")</f>
        <v>20</v>
      </c>
      <c r="I31" s="20">
        <f t="shared" ref="I31:I45" si="16">IF($B31="","",IF(OR(LOWER($E31)="ml/l",LOWER($E31)="ml/ha"),IF($G31*$H31&lt;1000,$G31*$H31,$G31*$H31/1000),$G31*$H31))</f>
        <v>400</v>
      </c>
      <c r="J31" s="7" t="str">
        <f t="shared" ref="J31:J45" si="17">IF($B31="","",IF(OR(LOWER($E31)="ml/l",LOWER($E31)="ml/ha"),IF($G31*$H31&lt;1000,"ml","liter"),IF(LOWER($E31)="kg/ha","kg","liter")))</f>
        <v>ml</v>
      </c>
      <c r="K31" s="16">
        <f>IF($B31="","",IF($C31="",0,IF($J31="ml",$I31/1000*$C31,$I31*$C31)))</f>
        <v>160</v>
      </c>
      <c r="L31" s="1"/>
      <c r="M31" s="5">
        <v>2</v>
      </c>
      <c r="N31" s="6" t="s">
        <v>37</v>
      </c>
      <c r="O31" s="16">
        <v>550</v>
      </c>
      <c r="P31" s="20">
        <v>0</v>
      </c>
      <c r="Q31" s="6" t="s">
        <v>36</v>
      </c>
      <c r="R31" s="20">
        <v>200</v>
      </c>
      <c r="S31" s="20">
        <f>IF($N31="","",IF(LOWER($Q31)="ml/l",$P31*$R31,IF(LOWER($Q31)="ml/ha",$P31,IF(OR(LOWER($Q31)="l/ha",LOWER($Q31)="liter/ha",LOWER($Q31)="kg/ha"),$P31,""))))</f>
        <v>0</v>
      </c>
      <c r="T31" s="20">
        <f t="shared" ref="T31:T45" si="18">IF($N31&lt;&gt;"",$I$3,"")</f>
        <v>20</v>
      </c>
      <c r="U31" s="20">
        <f>IF($N31="","",IF(OR(LOWER($Q31)="ml/l",LOWER($Q31)="ml/ha"),IF($S31*$T31&lt;1000,$S31*$T31,$S31*$T31/1000),$S31*$T31))</f>
        <v>0</v>
      </c>
      <c r="V31" s="7" t="str">
        <f>IF($N31="","",IF(OR(LOWER($Q31)="ml/l",LOWER($Q31)="ml/ha"),IF($S31*$T31&lt;1000,"ml","liter"),IF(LOWER($Q31)="kg/ha","kg","liter")))</f>
        <v>ml</v>
      </c>
      <c r="W31" s="16">
        <f>IF($N31="","",IF($O31="",0,IF($V31="ml",$U31/1000*$O31,$U31*$O31)))</f>
        <v>0</v>
      </c>
    </row>
    <row r="32" spans="1:23">
      <c r="A32" s="5"/>
      <c r="B32" s="6" t="str">
        <f t="shared" si="11"/>
        <v>SoilBTK</v>
      </c>
      <c r="C32" s="16">
        <f t="shared" si="12"/>
        <v>305</v>
      </c>
      <c r="D32" s="20">
        <v>2</v>
      </c>
      <c r="E32" s="6" t="s">
        <v>36</v>
      </c>
      <c r="F32" s="20">
        <v>200</v>
      </c>
      <c r="G32" s="20">
        <f t="shared" si="14"/>
        <v>400</v>
      </c>
      <c r="H32" s="20">
        <f t="shared" si="15"/>
        <v>20</v>
      </c>
      <c r="I32" s="20">
        <f t="shared" si="16"/>
        <v>8</v>
      </c>
      <c r="J32" s="7" t="str">
        <f t="shared" si="17"/>
        <v>liter</v>
      </c>
      <c r="K32" s="16">
        <f t="shared" ref="K32:K36" si="19">IF($B32="","",IF($C32="",0,IF($J32="ml",$I32/1000*$C32,$I32*$C32)))</f>
        <v>2440</v>
      </c>
      <c r="L32" s="1"/>
      <c r="M32" s="5"/>
      <c r="N32" s="6" t="s">
        <v>39</v>
      </c>
      <c r="O32" s="16">
        <f t="shared" si="13"/>
        <v>2.4500000000000002</v>
      </c>
      <c r="P32" s="20">
        <v>10</v>
      </c>
      <c r="Q32" s="6" t="s">
        <v>36</v>
      </c>
      <c r="R32" s="20">
        <v>200</v>
      </c>
      <c r="S32" s="20">
        <f t="shared" ref="S32:S45" si="20">IF($N32="","",IF(LOWER($Q32)="ml/l",$P32*$R32,IF(LOWER($Q32)="ml/ha",$P32,IF(OR(LOWER($Q32)="l/ha",LOWER($Q32)="liter/ha",LOWER($Q32)="kg/ha"),$P32,""))))</f>
        <v>2000</v>
      </c>
      <c r="T32" s="20">
        <f t="shared" si="18"/>
        <v>20</v>
      </c>
      <c r="U32" s="20">
        <f t="shared" ref="U32:U45" si="21">IF($N32="","",IF(OR(LOWER($Q32)="ml/l",LOWER($Q32)="ml/ha"),IF($S32*$T32&lt;1000,$S32*$T32,$S32*$T32/1000),$S32*$T32))</f>
        <v>40</v>
      </c>
      <c r="V32" s="7" t="str">
        <f t="shared" ref="V32:V45" si="22">IF($N32="","",IF(OR(LOWER($Q32)="ml/l",LOWER($Q32)="ml/ha"),IF($S32*$T32&lt;1000,"ml","liter"),IF(LOWER($Q32)="kg/ha","kg","liter")))</f>
        <v>liter</v>
      </c>
      <c r="W32" s="16">
        <f t="shared" ref="W32:W36" si="23">IF($N32="","",IF($O32="",0,IF($V32="ml",$U32/1000*$O32,$U32*$O32)))</f>
        <v>98</v>
      </c>
    </row>
    <row r="33" spans="1:23">
      <c r="A33" s="5"/>
      <c r="B33" s="6" t="str">
        <f t="shared" si="11"/>
        <v>SoilCHIT</v>
      </c>
      <c r="C33" s="16">
        <f t="shared" si="12"/>
        <v>305</v>
      </c>
      <c r="D33" s="20">
        <v>2</v>
      </c>
      <c r="E33" s="6" t="s">
        <v>36</v>
      </c>
      <c r="F33" s="20">
        <v>200</v>
      </c>
      <c r="G33" s="20">
        <f t="shared" si="14"/>
        <v>400</v>
      </c>
      <c r="H33" s="20">
        <f t="shared" si="15"/>
        <v>20</v>
      </c>
      <c r="I33" s="20">
        <f t="shared" si="16"/>
        <v>8</v>
      </c>
      <c r="J33" s="7" t="str">
        <f t="shared" si="17"/>
        <v>liter</v>
      </c>
      <c r="K33" s="16">
        <f t="shared" si="19"/>
        <v>2440</v>
      </c>
      <c r="L33" s="1"/>
      <c r="M33" s="5"/>
      <c r="N33" s="6" t="s">
        <v>41</v>
      </c>
      <c r="O33" s="16">
        <f t="shared" si="13"/>
        <v>34</v>
      </c>
      <c r="P33" s="20">
        <v>0.5</v>
      </c>
      <c r="Q33" s="6" t="s">
        <v>36</v>
      </c>
      <c r="R33" s="20">
        <v>200</v>
      </c>
      <c r="S33" s="20">
        <f t="shared" si="20"/>
        <v>100</v>
      </c>
      <c r="T33" s="20">
        <f t="shared" si="18"/>
        <v>20</v>
      </c>
      <c r="U33" s="20">
        <f t="shared" si="21"/>
        <v>2</v>
      </c>
      <c r="V33" s="7" t="str">
        <f t="shared" si="22"/>
        <v>liter</v>
      </c>
      <c r="W33" s="16">
        <f t="shared" si="23"/>
        <v>68</v>
      </c>
    </row>
    <row r="34" spans="1:23">
      <c r="A34" s="5"/>
      <c r="B34" s="6" t="str">
        <f t="shared" si="11"/>
        <v>Soil-KT (Kompostee)</v>
      </c>
      <c r="C34" s="16">
        <f t="shared" si="12"/>
        <v>2.1</v>
      </c>
      <c r="D34" s="20">
        <v>10</v>
      </c>
      <c r="E34" s="6" t="s">
        <v>36</v>
      </c>
      <c r="F34" s="20">
        <v>200</v>
      </c>
      <c r="G34" s="20">
        <f t="shared" si="14"/>
        <v>2000</v>
      </c>
      <c r="H34" s="20">
        <f t="shared" si="15"/>
        <v>20</v>
      </c>
      <c r="I34" s="20">
        <f t="shared" si="16"/>
        <v>40</v>
      </c>
      <c r="J34" s="7" t="str">
        <f t="shared" si="17"/>
        <v>liter</v>
      </c>
      <c r="K34" s="16">
        <f t="shared" si="19"/>
        <v>84</v>
      </c>
      <c r="L34" s="1"/>
      <c r="M34" s="5"/>
      <c r="N34" s="6" t="s">
        <v>43</v>
      </c>
      <c r="O34" s="16">
        <f t="shared" si="13"/>
        <v>19.5</v>
      </c>
      <c r="P34" s="20">
        <v>0.25</v>
      </c>
      <c r="Q34" s="6" t="s">
        <v>36</v>
      </c>
      <c r="R34" s="20">
        <v>200</v>
      </c>
      <c r="S34" s="20">
        <f t="shared" si="20"/>
        <v>50</v>
      </c>
      <c r="T34" s="20">
        <f t="shared" si="18"/>
        <v>20</v>
      </c>
      <c r="U34" s="20">
        <f t="shared" si="21"/>
        <v>1</v>
      </c>
      <c r="V34" s="7" t="str">
        <f t="shared" si="22"/>
        <v>liter</v>
      </c>
      <c r="W34" s="16">
        <f t="shared" si="23"/>
        <v>19.5</v>
      </c>
    </row>
    <row r="35" spans="1:23">
      <c r="A35" s="5"/>
      <c r="B35" s="6" t="str">
        <f t="shared" si="11"/>
        <v>SoilMK</v>
      </c>
      <c r="C35" s="16">
        <f t="shared" si="12"/>
        <v>32.5</v>
      </c>
      <c r="D35" s="20">
        <v>3</v>
      </c>
      <c r="E35" s="6" t="s">
        <v>36</v>
      </c>
      <c r="F35" s="20">
        <v>200</v>
      </c>
      <c r="G35" s="20">
        <f t="shared" si="14"/>
        <v>600</v>
      </c>
      <c r="H35" s="20">
        <f t="shared" si="15"/>
        <v>20</v>
      </c>
      <c r="I35" s="20">
        <f t="shared" si="16"/>
        <v>12</v>
      </c>
      <c r="J35" s="7" t="str">
        <f t="shared" si="17"/>
        <v>liter</v>
      </c>
      <c r="K35" s="16">
        <f t="shared" si="19"/>
        <v>390</v>
      </c>
      <c r="L35" s="1"/>
      <c r="M35" s="5"/>
      <c r="N35" s="6" t="s">
        <v>45</v>
      </c>
      <c r="O35" s="16">
        <f t="shared" si="13"/>
        <v>32.5</v>
      </c>
      <c r="P35" s="20">
        <v>0.25</v>
      </c>
      <c r="Q35" s="6" t="s">
        <v>36</v>
      </c>
      <c r="R35" s="20">
        <v>200</v>
      </c>
      <c r="S35" s="20">
        <f t="shared" si="20"/>
        <v>50</v>
      </c>
      <c r="T35" s="20">
        <f t="shared" si="18"/>
        <v>20</v>
      </c>
      <c r="U35" s="20">
        <f t="shared" si="21"/>
        <v>1</v>
      </c>
      <c r="V35" s="7" t="str">
        <f t="shared" si="22"/>
        <v>liter</v>
      </c>
      <c r="W35" s="16">
        <f t="shared" si="23"/>
        <v>32.5</v>
      </c>
    </row>
    <row r="36" spans="1:23">
      <c r="A36" s="5"/>
      <c r="B36" s="6" t="str">
        <f t="shared" si="11"/>
        <v>SoilPP</v>
      </c>
      <c r="C36" s="16">
        <f t="shared" si="12"/>
        <v>9.9499999999999993</v>
      </c>
      <c r="D36" s="20">
        <v>10</v>
      </c>
      <c r="E36" s="6" t="s">
        <v>36</v>
      </c>
      <c r="F36" s="20">
        <v>200</v>
      </c>
      <c r="G36" s="20">
        <f t="shared" si="14"/>
        <v>2000</v>
      </c>
      <c r="H36" s="20">
        <f t="shared" si="15"/>
        <v>20</v>
      </c>
      <c r="I36" s="20">
        <f t="shared" si="16"/>
        <v>40</v>
      </c>
      <c r="J36" s="7" t="str">
        <f t="shared" si="17"/>
        <v>liter</v>
      </c>
      <c r="K36" s="16">
        <f t="shared" si="19"/>
        <v>398</v>
      </c>
      <c r="L36" s="1"/>
      <c r="M36" s="5"/>
      <c r="N36" s="6" t="s">
        <v>47</v>
      </c>
      <c r="O36" s="16">
        <f t="shared" si="13"/>
        <v>86.9</v>
      </c>
      <c r="P36" s="20">
        <v>100</v>
      </c>
      <c r="Q36" s="6" t="s">
        <v>48</v>
      </c>
      <c r="R36" s="20"/>
      <c r="S36" s="20">
        <f t="shared" si="20"/>
        <v>100</v>
      </c>
      <c r="T36" s="20">
        <f t="shared" si="18"/>
        <v>20</v>
      </c>
      <c r="U36" s="20">
        <f t="shared" si="21"/>
        <v>2</v>
      </c>
      <c r="V36" s="7" t="str">
        <f t="shared" si="22"/>
        <v>liter</v>
      </c>
      <c r="W36" s="16">
        <f t="shared" si="23"/>
        <v>173.8</v>
      </c>
    </row>
    <row r="37" spans="1:23">
      <c r="A37" s="5"/>
      <c r="B37" s="6">
        <f t="shared" si="11"/>
        <v>0</v>
      </c>
      <c r="C37" s="16">
        <f t="shared" si="12"/>
        <v>0</v>
      </c>
      <c r="D37" s="20"/>
      <c r="E37" s="6"/>
      <c r="F37" s="20"/>
      <c r="G37" s="20" t="str">
        <f t="shared" si="14"/>
        <v/>
      </c>
      <c r="H37" s="20">
        <f t="shared" si="15"/>
        <v>20</v>
      </c>
      <c r="I37" s="20"/>
      <c r="J37" s="7" t="str">
        <f t="shared" si="17"/>
        <v>liter</v>
      </c>
      <c r="K37" s="16">
        <f t="shared" ref="K37:K45" si="24">IF($B37="","",IF($C37="",0,IF($J37="ml",$I37/1000*$C37,$I37*$C37)))</f>
        <v>0</v>
      </c>
      <c r="L37" s="1"/>
      <c r="M37" s="5"/>
      <c r="N37" s="6" t="s">
        <v>52</v>
      </c>
      <c r="O37" s="16">
        <v>450</v>
      </c>
      <c r="P37" s="20">
        <v>2</v>
      </c>
      <c r="Q37" s="6" t="s">
        <v>36</v>
      </c>
      <c r="R37" s="20">
        <v>200</v>
      </c>
      <c r="S37" s="20">
        <f>IF($N37="","",IF(LOWER($Q37)="ml/l",$P37*$R37,IF(LOWER($Q37)="ml/ha",$P37,IF(OR(LOWER($Q37)="l/ha",LOWER($Q37)="liter/ha",LOWER($Q37)="kg/ha"),$P37,""))))</f>
        <v>400</v>
      </c>
      <c r="T37" s="20">
        <f t="shared" si="18"/>
        <v>20</v>
      </c>
      <c r="U37" s="20">
        <f>IF($N37="","",IF(OR(LOWER($Q37)="ml/l",LOWER($Q37)="ml/ha"),IF($S37*$T37&lt;1000,$S37*$T37,$S37*$T37/1000),$S37*$T37))</f>
        <v>8</v>
      </c>
      <c r="V37" s="7" t="str">
        <f>IF($N37="","",IF(OR(LOWER($Q37)="ml/l",LOWER($Q37)="ml/ha"),IF($S37*$T37&lt;1000,"ml","liter"),IF(LOWER($Q37)="kg/ha","kg","liter")))</f>
        <v>liter</v>
      </c>
      <c r="W37" s="16">
        <f t="shared" ref="W37:W45" si="25">IF($N37="","",IF($O37="",0,IF($V37="ml",$U37/1000*$O37,$U37*$O37)))</f>
        <v>3600</v>
      </c>
    </row>
    <row r="38" spans="1:23">
      <c r="A38" s="5"/>
      <c r="B38" s="6">
        <f t="shared" si="11"/>
        <v>0</v>
      </c>
      <c r="C38" s="16">
        <f t="shared" si="12"/>
        <v>0</v>
      </c>
      <c r="D38" s="20"/>
      <c r="E38" s="6"/>
      <c r="F38" s="20"/>
      <c r="G38" s="20" t="str">
        <f t="shared" si="14"/>
        <v/>
      </c>
      <c r="H38" s="20">
        <f t="shared" si="15"/>
        <v>20</v>
      </c>
      <c r="I38" s="20"/>
      <c r="J38" s="7" t="str">
        <f t="shared" si="17"/>
        <v>liter</v>
      </c>
      <c r="K38" s="16">
        <f t="shared" si="24"/>
        <v>0</v>
      </c>
      <c r="L38" s="1"/>
      <c r="M38" s="5"/>
      <c r="N38" s="6"/>
      <c r="O38" s="16">
        <f t="shared" si="13"/>
        <v>0</v>
      </c>
      <c r="P38" s="20"/>
      <c r="Q38" s="6" t="s">
        <v>36</v>
      </c>
      <c r="R38" s="20"/>
      <c r="S38" s="20" t="str">
        <f t="shared" si="20"/>
        <v/>
      </c>
      <c r="T38" s="20" t="str">
        <f t="shared" si="18"/>
        <v/>
      </c>
      <c r="U38" s="20" t="str">
        <f t="shared" si="21"/>
        <v/>
      </c>
      <c r="V38" s="7" t="str">
        <f t="shared" si="22"/>
        <v/>
      </c>
      <c r="W38" s="16" t="str">
        <f t="shared" si="25"/>
        <v/>
      </c>
    </row>
    <row r="39" spans="1:23">
      <c r="A39" s="5"/>
      <c r="B39" s="6">
        <f t="shared" si="11"/>
        <v>0</v>
      </c>
      <c r="C39" s="16">
        <f t="shared" si="12"/>
        <v>0</v>
      </c>
      <c r="D39" s="20"/>
      <c r="E39" s="6"/>
      <c r="F39" s="20"/>
      <c r="G39" s="20" t="str">
        <f t="shared" si="14"/>
        <v/>
      </c>
      <c r="H39" s="20">
        <f t="shared" si="15"/>
        <v>20</v>
      </c>
      <c r="I39" s="20"/>
      <c r="J39" s="7" t="str">
        <f t="shared" si="17"/>
        <v>liter</v>
      </c>
      <c r="K39" s="16">
        <f t="shared" si="24"/>
        <v>0</v>
      </c>
      <c r="L39" s="1"/>
      <c r="M39" s="5"/>
      <c r="N39" s="6"/>
      <c r="O39" s="16">
        <f t="shared" si="13"/>
        <v>0</v>
      </c>
      <c r="P39" s="20"/>
      <c r="Q39" s="6" t="s">
        <v>36</v>
      </c>
      <c r="R39" s="20"/>
      <c r="S39" s="20" t="str">
        <f t="shared" si="20"/>
        <v/>
      </c>
      <c r="T39" s="20" t="str">
        <f t="shared" si="18"/>
        <v/>
      </c>
      <c r="U39" s="20" t="str">
        <f t="shared" si="21"/>
        <v/>
      </c>
      <c r="V39" s="7" t="str">
        <f t="shared" si="22"/>
        <v/>
      </c>
      <c r="W39" s="16" t="str">
        <f t="shared" si="25"/>
        <v/>
      </c>
    </row>
    <row r="40" spans="1:23">
      <c r="A40" s="5"/>
      <c r="B40" s="6">
        <f t="shared" si="11"/>
        <v>0</v>
      </c>
      <c r="C40" s="16">
        <f t="shared" si="12"/>
        <v>0</v>
      </c>
      <c r="D40" s="20"/>
      <c r="E40" s="6"/>
      <c r="F40" s="20"/>
      <c r="G40" s="20" t="str">
        <f t="shared" si="14"/>
        <v/>
      </c>
      <c r="H40" s="20">
        <f t="shared" si="15"/>
        <v>20</v>
      </c>
      <c r="I40" s="20"/>
      <c r="J40" s="7" t="str">
        <f t="shared" si="17"/>
        <v>liter</v>
      </c>
      <c r="K40" s="16">
        <f t="shared" si="24"/>
        <v>0</v>
      </c>
      <c r="L40" s="1"/>
      <c r="M40" s="5"/>
      <c r="N40" s="6"/>
      <c r="O40" s="16">
        <f t="shared" si="13"/>
        <v>0</v>
      </c>
      <c r="P40" s="20"/>
      <c r="Q40" s="6" t="s">
        <v>36</v>
      </c>
      <c r="R40" s="20"/>
      <c r="S40" s="20" t="str">
        <f t="shared" si="20"/>
        <v/>
      </c>
      <c r="T40" s="20" t="str">
        <f t="shared" si="18"/>
        <v/>
      </c>
      <c r="U40" s="20" t="str">
        <f t="shared" si="21"/>
        <v/>
      </c>
      <c r="V40" s="7" t="str">
        <f t="shared" si="22"/>
        <v/>
      </c>
      <c r="W40" s="16" t="str">
        <f t="shared" si="25"/>
        <v/>
      </c>
    </row>
    <row r="41" spans="1:23">
      <c r="A41" s="5"/>
      <c r="B41" s="6">
        <f t="shared" si="11"/>
        <v>0</v>
      </c>
      <c r="C41" s="16">
        <f t="shared" si="12"/>
        <v>0</v>
      </c>
      <c r="D41" s="20"/>
      <c r="E41" s="6"/>
      <c r="F41" s="20"/>
      <c r="G41" s="20" t="str">
        <f t="shared" si="14"/>
        <v/>
      </c>
      <c r="H41" s="20">
        <f t="shared" si="15"/>
        <v>20</v>
      </c>
      <c r="I41" s="20"/>
      <c r="J41" s="7" t="str">
        <f t="shared" si="17"/>
        <v>liter</v>
      </c>
      <c r="K41" s="16">
        <f t="shared" si="24"/>
        <v>0</v>
      </c>
      <c r="L41" s="1"/>
      <c r="M41" s="5"/>
      <c r="N41" s="6"/>
      <c r="O41" s="16">
        <f t="shared" si="13"/>
        <v>0</v>
      </c>
      <c r="P41" s="20"/>
      <c r="Q41" s="6" t="s">
        <v>36</v>
      </c>
      <c r="R41" s="20"/>
      <c r="S41" s="20" t="str">
        <f t="shared" si="20"/>
        <v/>
      </c>
      <c r="T41" s="20" t="str">
        <f t="shared" si="18"/>
        <v/>
      </c>
      <c r="U41" s="20" t="str">
        <f t="shared" si="21"/>
        <v/>
      </c>
      <c r="V41" s="7" t="str">
        <f t="shared" si="22"/>
        <v/>
      </c>
      <c r="W41" s="16" t="str">
        <f t="shared" si="25"/>
        <v/>
      </c>
    </row>
    <row r="42" spans="1:23">
      <c r="A42" s="5"/>
      <c r="B42" s="6">
        <f t="shared" si="11"/>
        <v>0</v>
      </c>
      <c r="C42" s="16">
        <f t="shared" si="12"/>
        <v>0</v>
      </c>
      <c r="D42" s="20"/>
      <c r="E42" s="6"/>
      <c r="F42" s="20"/>
      <c r="G42" s="20" t="str">
        <f t="shared" si="14"/>
        <v/>
      </c>
      <c r="H42" s="20">
        <f t="shared" si="15"/>
        <v>20</v>
      </c>
      <c r="I42" s="20"/>
      <c r="J42" s="7" t="str">
        <f t="shared" si="17"/>
        <v>liter</v>
      </c>
      <c r="K42" s="16">
        <f t="shared" si="24"/>
        <v>0</v>
      </c>
      <c r="L42" s="1"/>
      <c r="M42" s="5"/>
      <c r="N42" s="6"/>
      <c r="O42" s="16">
        <f t="shared" si="13"/>
        <v>0</v>
      </c>
      <c r="P42" s="20"/>
      <c r="Q42" s="6" t="s">
        <v>36</v>
      </c>
      <c r="R42" s="20"/>
      <c r="S42" s="20" t="str">
        <f t="shared" si="20"/>
        <v/>
      </c>
      <c r="T42" s="20" t="str">
        <f t="shared" si="18"/>
        <v/>
      </c>
      <c r="U42" s="20" t="str">
        <f t="shared" si="21"/>
        <v/>
      </c>
      <c r="V42" s="7" t="str">
        <f t="shared" si="22"/>
        <v/>
      </c>
      <c r="W42" s="16" t="str">
        <f t="shared" si="25"/>
        <v/>
      </c>
    </row>
    <row r="43" spans="1:23">
      <c r="A43" s="5"/>
      <c r="B43" s="6">
        <f t="shared" si="11"/>
        <v>0</v>
      </c>
      <c r="C43" s="16">
        <f t="shared" si="12"/>
        <v>0</v>
      </c>
      <c r="D43" s="20"/>
      <c r="E43" s="6"/>
      <c r="F43" s="20"/>
      <c r="G43" s="20" t="str">
        <f t="shared" si="14"/>
        <v/>
      </c>
      <c r="H43" s="20">
        <f t="shared" si="15"/>
        <v>20</v>
      </c>
      <c r="I43" s="20"/>
      <c r="J43" s="7" t="str">
        <f t="shared" si="17"/>
        <v>liter</v>
      </c>
      <c r="K43" s="16">
        <f t="shared" si="24"/>
        <v>0</v>
      </c>
      <c r="L43" s="1"/>
      <c r="M43" s="5"/>
      <c r="N43" s="6"/>
      <c r="O43" s="16">
        <f t="shared" si="13"/>
        <v>0</v>
      </c>
      <c r="P43" s="20"/>
      <c r="Q43" s="6" t="s">
        <v>36</v>
      </c>
      <c r="R43" s="20"/>
      <c r="S43" s="20" t="str">
        <f t="shared" si="20"/>
        <v/>
      </c>
      <c r="T43" s="20" t="str">
        <f t="shared" si="18"/>
        <v/>
      </c>
      <c r="U43" s="20" t="str">
        <f t="shared" si="21"/>
        <v/>
      </c>
      <c r="V43" s="7" t="str">
        <f t="shared" si="22"/>
        <v/>
      </c>
      <c r="W43" s="16" t="str">
        <f t="shared" si="25"/>
        <v/>
      </c>
    </row>
    <row r="44" spans="1:23">
      <c r="A44" s="5"/>
      <c r="B44" s="6">
        <f t="shared" si="11"/>
        <v>0</v>
      </c>
      <c r="C44" s="16">
        <f t="shared" si="12"/>
        <v>0</v>
      </c>
      <c r="D44" s="20"/>
      <c r="E44" s="6"/>
      <c r="F44" s="20"/>
      <c r="G44" s="20" t="str">
        <f t="shared" si="14"/>
        <v/>
      </c>
      <c r="H44" s="20">
        <f t="shared" si="15"/>
        <v>20</v>
      </c>
      <c r="I44" s="20"/>
      <c r="J44" s="7" t="str">
        <f t="shared" si="17"/>
        <v>liter</v>
      </c>
      <c r="K44" s="16">
        <f t="shared" si="24"/>
        <v>0</v>
      </c>
      <c r="L44" s="1"/>
      <c r="M44" s="5"/>
      <c r="N44" s="6"/>
      <c r="O44" s="16">
        <f t="shared" si="13"/>
        <v>0</v>
      </c>
      <c r="P44" s="20"/>
      <c r="Q44" s="6" t="s">
        <v>36</v>
      </c>
      <c r="R44" s="20"/>
      <c r="S44" s="20" t="str">
        <f t="shared" si="20"/>
        <v/>
      </c>
      <c r="T44" s="20" t="str">
        <f t="shared" si="18"/>
        <v/>
      </c>
      <c r="U44" s="20" t="str">
        <f t="shared" si="21"/>
        <v/>
      </c>
      <c r="V44" s="7" t="str">
        <f t="shared" si="22"/>
        <v/>
      </c>
      <c r="W44" s="16" t="str">
        <f t="shared" si="25"/>
        <v/>
      </c>
    </row>
    <row r="45" spans="1:23">
      <c r="A45" s="8"/>
      <c r="B45" s="9">
        <f t="shared" si="11"/>
        <v>0</v>
      </c>
      <c r="C45" s="16"/>
      <c r="D45" s="20"/>
      <c r="E45" s="9"/>
      <c r="F45" s="20"/>
      <c r="G45" s="20" t="str">
        <f t="shared" si="14"/>
        <v/>
      </c>
      <c r="H45" s="20">
        <f t="shared" si="15"/>
        <v>20</v>
      </c>
      <c r="I45" s="20"/>
      <c r="J45" s="10" t="str">
        <f t="shared" si="17"/>
        <v>liter</v>
      </c>
      <c r="K45" s="16">
        <f t="shared" si="24"/>
        <v>0</v>
      </c>
      <c r="L45" s="1"/>
      <c r="M45" s="8"/>
      <c r="N45" s="9"/>
      <c r="O45" s="16">
        <f t="shared" si="13"/>
        <v>0</v>
      </c>
      <c r="P45" s="20"/>
      <c r="Q45" s="9" t="s">
        <v>36</v>
      </c>
      <c r="R45" s="20"/>
      <c r="S45" s="20" t="str">
        <f t="shared" si="20"/>
        <v/>
      </c>
      <c r="T45" s="20" t="str">
        <f t="shared" si="18"/>
        <v/>
      </c>
      <c r="U45" s="20" t="str">
        <f t="shared" si="21"/>
        <v/>
      </c>
      <c r="V45" s="10" t="str">
        <f t="shared" si="22"/>
        <v/>
      </c>
      <c r="W45" s="16" t="str">
        <f t="shared" si="25"/>
        <v/>
      </c>
    </row>
    <row r="46" spans="1:23" ht="22.95" customHeight="1">
      <c r="A46" s="23" t="s">
        <v>49</v>
      </c>
      <c r="B46" s="31"/>
      <c r="C46" s="32"/>
      <c r="D46" s="33"/>
      <c r="E46" s="34"/>
      <c r="F46" s="33"/>
      <c r="G46" s="33"/>
      <c r="H46" s="33"/>
      <c r="I46" s="33"/>
      <c r="J46" s="34"/>
      <c r="K46" s="18">
        <f>SUM(K31:K45)</f>
        <v>5912</v>
      </c>
      <c r="L46" s="4"/>
      <c r="M46" s="23" t="s">
        <v>49</v>
      </c>
      <c r="N46" s="31"/>
      <c r="O46" s="32"/>
      <c r="P46" s="33"/>
      <c r="Q46" s="34"/>
      <c r="R46" s="33"/>
      <c r="S46" s="33"/>
      <c r="T46" s="33"/>
      <c r="U46" s="33"/>
      <c r="V46" s="34"/>
      <c r="W46" s="18">
        <f>SUM(W31:W45)</f>
        <v>3991.8</v>
      </c>
    </row>
    <row r="47" spans="1:23">
      <c r="C47" s="17"/>
      <c r="D47" s="21"/>
      <c r="F47" s="21"/>
      <c r="G47" s="21"/>
      <c r="H47" s="21"/>
      <c r="I47" s="21"/>
      <c r="K47" s="17"/>
      <c r="O47" s="17"/>
      <c r="P47" s="21"/>
      <c r="R47" s="21"/>
      <c r="S47" s="21"/>
      <c r="T47" s="21"/>
      <c r="U47" s="21"/>
      <c r="W47" s="17"/>
    </row>
    <row r="48" spans="1:23">
      <c r="A48" s="28" t="s">
        <v>53</v>
      </c>
      <c r="B48" s="28"/>
      <c r="C48" s="29"/>
      <c r="D48" s="30"/>
      <c r="E48" s="28"/>
      <c r="F48" s="30"/>
      <c r="G48" s="30"/>
      <c r="H48" s="30"/>
      <c r="I48" s="30"/>
      <c r="J48" s="28"/>
      <c r="K48" s="29"/>
      <c r="M48" s="28" t="s">
        <v>54</v>
      </c>
      <c r="N48" s="28"/>
      <c r="O48" s="29"/>
      <c r="P48" s="30"/>
      <c r="Q48" s="28"/>
      <c r="R48" s="30"/>
      <c r="S48" s="30"/>
      <c r="T48" s="30"/>
      <c r="U48" s="30"/>
      <c r="V48" s="28"/>
      <c r="W48" s="29"/>
    </row>
    <row r="49" spans="1:23" ht="22.05" customHeight="1">
      <c r="A49" s="22" t="s">
        <v>24</v>
      </c>
      <c r="B49" s="22" t="str">
        <f t="shared" ref="B49:B64" si="26">B11</f>
        <v>Insek Produk</v>
      </c>
      <c r="C49" s="24" t="str">
        <f t="shared" ref="C49:C64" si="27">C11</f>
        <v>Koste per L</v>
      </c>
      <c r="D49" s="25" t="s">
        <v>27</v>
      </c>
      <c r="E49" s="22" t="s">
        <v>28</v>
      </c>
      <c r="F49" s="25" t="s">
        <v>29</v>
      </c>
      <c r="G49" s="25" t="s">
        <v>30</v>
      </c>
      <c r="H49" s="25" t="s">
        <v>31</v>
      </c>
      <c r="I49" s="25" t="s">
        <v>32</v>
      </c>
      <c r="J49" s="22" t="s">
        <v>28</v>
      </c>
      <c r="K49" s="24" t="s">
        <v>33</v>
      </c>
      <c r="M49" s="22" t="s">
        <v>24</v>
      </c>
      <c r="N49" s="22" t="s">
        <v>34</v>
      </c>
      <c r="O49" s="24" t="str">
        <f t="shared" ref="O49:O64" si="28">O11</f>
        <v>Koste per L</v>
      </c>
      <c r="P49" s="25" t="s">
        <v>27</v>
      </c>
      <c r="Q49" s="22" t="s">
        <v>28</v>
      </c>
      <c r="R49" s="25" t="s">
        <v>29</v>
      </c>
      <c r="S49" s="25" t="s">
        <v>30</v>
      </c>
      <c r="T49" s="25" t="s">
        <v>31</v>
      </c>
      <c r="U49" s="25" t="s">
        <v>32</v>
      </c>
      <c r="V49" s="22" t="s">
        <v>28</v>
      </c>
      <c r="W49" s="24" t="s">
        <v>33</v>
      </c>
    </row>
    <row r="50" spans="1:23">
      <c r="A50" s="5">
        <v>3</v>
      </c>
      <c r="B50" s="6" t="str">
        <f t="shared" si="26"/>
        <v>Soil458</v>
      </c>
      <c r="C50" s="16">
        <f t="shared" si="27"/>
        <v>400</v>
      </c>
      <c r="D50" s="20">
        <v>0.1</v>
      </c>
      <c r="E50" s="6" t="s">
        <v>36</v>
      </c>
      <c r="F50" s="20">
        <v>200</v>
      </c>
      <c r="G50" s="20">
        <f t="shared" ref="G50:G64" si="29">IF($B50="","",IF(LOWER($E50)="ml/l",$D50*$F50,IF(LOWER($E50)="ml/ha",$D50,IF(OR(LOWER($E50)="l/ha",LOWER($E50)="liter/ha",LOWER($E50)="kg/ha"),$D50,""))))</f>
        <v>20</v>
      </c>
      <c r="H50" s="20">
        <f t="shared" ref="H50:H64" si="30">IF($B50&lt;&gt;"",$I$3,"")</f>
        <v>20</v>
      </c>
      <c r="I50" s="20">
        <f t="shared" ref="I50:I64" si="31">IF($B50="","",IF(OR(LOWER($E50)="ml/l",LOWER($E50)="ml/ha"),IF($G50*$H50&lt;1000,$G50*$H50,$G50*$H50/1000),$G50*$H50))</f>
        <v>400</v>
      </c>
      <c r="J50" s="7" t="str">
        <f t="shared" ref="J50:J64" si="32">IF($B50="","",IF(OR(LOWER($E50)="ml/l",LOWER($E50)="ml/ha"),IF($G50*$H50&lt;1000,"ml","liter"),IF(LOWER($E50)="kg/ha","kg","liter")))</f>
        <v>ml</v>
      </c>
      <c r="K50" s="16">
        <f>IF($B50="","",IF($C50="",0,IF($J50="ml",$I50/1000*$C50,$I50*$C50)))</f>
        <v>160</v>
      </c>
      <c r="L50" s="1"/>
      <c r="M50" s="5">
        <v>3</v>
      </c>
      <c r="N50" s="6" t="str">
        <f t="shared" ref="N50:N64" si="33">N31</f>
        <v>StrepMix</v>
      </c>
      <c r="O50" s="16">
        <f t="shared" si="28"/>
        <v>550</v>
      </c>
      <c r="P50" s="20">
        <v>2</v>
      </c>
      <c r="Q50" s="6" t="s">
        <v>36</v>
      </c>
      <c r="R50" s="20">
        <v>200</v>
      </c>
      <c r="S50" s="20">
        <f t="shared" ref="S50:S64" si="34">IF($N50="","",IF(LOWER($Q50)="ml/l",$P50*$R50,IF(LOWER($Q50)="ml/ha",$P50,IF(OR(LOWER($Q50)="l/ha",LOWER($Q50)="liter/ha",LOWER($Q50)="kg/ha"),$P50,""))))</f>
        <v>400</v>
      </c>
      <c r="T50" s="20">
        <f t="shared" ref="T50:T64" si="35">IF($N50&lt;&gt;"",$I$3,"")</f>
        <v>20</v>
      </c>
      <c r="U50" s="20">
        <f t="shared" ref="U50:U64" si="36">IF($N50="","",IF(OR(LOWER($Q50)="ml/l",LOWER($Q50)="ml/ha"),IF($S50*$T50&lt;1000,$S50*$T50,$S50*$T50/1000),$S50*$T50))</f>
        <v>8</v>
      </c>
      <c r="V50" s="7" t="str">
        <f t="shared" ref="V50:V64" si="37">IF($N50="","",IF(OR(LOWER($Q50)="ml/l",LOWER($Q50)="ml/ha"),IF($S50*$T50&lt;1000,"ml","liter"),IF(LOWER($Q50)="kg/ha","kg","liter")))</f>
        <v>liter</v>
      </c>
      <c r="W50" s="16">
        <f>IF($N50="","",IF($O50="",0,IF($V50="ml",$U50/1000*$O50,$U50*$O50)))</f>
        <v>4400</v>
      </c>
    </row>
    <row r="51" spans="1:23">
      <c r="A51" s="5"/>
      <c r="B51" s="6" t="str">
        <f t="shared" si="26"/>
        <v>SoilBTK</v>
      </c>
      <c r="C51" s="16">
        <f t="shared" si="27"/>
        <v>305</v>
      </c>
      <c r="D51" s="20">
        <v>2</v>
      </c>
      <c r="E51" s="6" t="s">
        <v>36</v>
      </c>
      <c r="F51" s="20">
        <v>200</v>
      </c>
      <c r="G51" s="20">
        <f t="shared" si="29"/>
        <v>400</v>
      </c>
      <c r="H51" s="20">
        <f t="shared" si="30"/>
        <v>20</v>
      </c>
      <c r="I51" s="20">
        <f t="shared" si="31"/>
        <v>8</v>
      </c>
      <c r="J51" s="7" t="str">
        <f t="shared" si="32"/>
        <v>liter</v>
      </c>
      <c r="K51" s="16">
        <f t="shared" ref="K51:K55" si="38">IF($B51="","",IF($C51="",0,IF($J51="ml",$I51/1000*$C51,$I51*$C51)))</f>
        <v>2440</v>
      </c>
      <c r="L51" s="1"/>
      <c r="M51" s="5"/>
      <c r="N51" s="6" t="str">
        <f t="shared" si="33"/>
        <v>Kompostee (Preserveer)</v>
      </c>
      <c r="O51" s="16">
        <f t="shared" si="28"/>
        <v>2.4500000000000002</v>
      </c>
      <c r="P51" s="20">
        <v>10</v>
      </c>
      <c r="Q51" s="6" t="s">
        <v>36</v>
      </c>
      <c r="R51" s="20">
        <v>200</v>
      </c>
      <c r="S51" s="20">
        <f t="shared" si="34"/>
        <v>2000</v>
      </c>
      <c r="T51" s="20">
        <f t="shared" si="35"/>
        <v>20</v>
      </c>
      <c r="U51" s="20">
        <f t="shared" si="36"/>
        <v>40</v>
      </c>
      <c r="V51" s="7" t="str">
        <f t="shared" si="37"/>
        <v>liter</v>
      </c>
      <c r="W51" s="16">
        <f t="shared" ref="W51:W55" si="39">IF($N51="","",IF($O51="",0,IF($V51="ml",$U51/1000*$O51,$U51*$O51)))</f>
        <v>98</v>
      </c>
    </row>
    <row r="52" spans="1:23">
      <c r="A52" s="5"/>
      <c r="B52" s="6" t="str">
        <f t="shared" si="26"/>
        <v>SoilCHIT</v>
      </c>
      <c r="C52" s="16">
        <f t="shared" si="27"/>
        <v>305</v>
      </c>
      <c r="D52" s="20">
        <v>2</v>
      </c>
      <c r="E52" s="6" t="s">
        <v>36</v>
      </c>
      <c r="F52" s="20">
        <v>200</v>
      </c>
      <c r="G52" s="20">
        <f t="shared" si="29"/>
        <v>400</v>
      </c>
      <c r="H52" s="20">
        <f t="shared" si="30"/>
        <v>20</v>
      </c>
      <c r="I52" s="20">
        <f t="shared" si="31"/>
        <v>8</v>
      </c>
      <c r="J52" s="7" t="str">
        <f t="shared" si="32"/>
        <v>liter</v>
      </c>
      <c r="K52" s="16">
        <f t="shared" si="38"/>
        <v>2440</v>
      </c>
      <c r="L52" s="1"/>
      <c r="M52" s="5"/>
      <c r="N52" s="6" t="str">
        <f t="shared" si="33"/>
        <v>Soil-Ca</v>
      </c>
      <c r="O52" s="16">
        <f t="shared" si="28"/>
        <v>34</v>
      </c>
      <c r="P52" s="20">
        <v>0.5</v>
      </c>
      <c r="Q52" s="6" t="s">
        <v>36</v>
      </c>
      <c r="R52" s="20">
        <v>200</v>
      </c>
      <c r="S52" s="20">
        <f t="shared" si="34"/>
        <v>100</v>
      </c>
      <c r="T52" s="20">
        <f t="shared" si="35"/>
        <v>20</v>
      </c>
      <c r="U52" s="20">
        <f t="shared" si="36"/>
        <v>2</v>
      </c>
      <c r="V52" s="7" t="str">
        <f t="shared" si="37"/>
        <v>liter</v>
      </c>
      <c r="W52" s="16">
        <f t="shared" si="39"/>
        <v>68</v>
      </c>
    </row>
    <row r="53" spans="1:23">
      <c r="A53" s="5"/>
      <c r="B53" s="6" t="str">
        <f t="shared" si="26"/>
        <v>Soil-KT (Kompostee)</v>
      </c>
      <c r="C53" s="16">
        <f t="shared" si="27"/>
        <v>2.1</v>
      </c>
      <c r="D53" s="20">
        <v>10</v>
      </c>
      <c r="E53" s="6" t="s">
        <v>36</v>
      </c>
      <c r="F53" s="20">
        <v>200</v>
      </c>
      <c r="G53" s="20">
        <f t="shared" si="29"/>
        <v>2000</v>
      </c>
      <c r="H53" s="20">
        <f t="shared" si="30"/>
        <v>20</v>
      </c>
      <c r="I53" s="20">
        <f t="shared" si="31"/>
        <v>40</v>
      </c>
      <c r="J53" s="7" t="str">
        <f t="shared" si="32"/>
        <v>liter</v>
      </c>
      <c r="K53" s="16">
        <f t="shared" si="38"/>
        <v>84</v>
      </c>
      <c r="L53" s="1"/>
      <c r="M53" s="5"/>
      <c r="N53" s="6" t="str">
        <f t="shared" si="33"/>
        <v>Soil-EnerBoost</v>
      </c>
      <c r="O53" s="16">
        <f t="shared" si="28"/>
        <v>19.5</v>
      </c>
      <c r="P53" s="20">
        <v>0.25</v>
      </c>
      <c r="Q53" s="6" t="s">
        <v>36</v>
      </c>
      <c r="R53" s="20">
        <v>200</v>
      </c>
      <c r="S53" s="20">
        <f t="shared" si="34"/>
        <v>50</v>
      </c>
      <c r="T53" s="20">
        <f t="shared" si="35"/>
        <v>20</v>
      </c>
      <c r="U53" s="20">
        <f t="shared" si="36"/>
        <v>1</v>
      </c>
      <c r="V53" s="7" t="str">
        <f t="shared" si="37"/>
        <v>liter</v>
      </c>
      <c r="W53" s="16">
        <f t="shared" si="39"/>
        <v>19.5</v>
      </c>
    </row>
    <row r="54" spans="1:23">
      <c r="A54" s="5"/>
      <c r="B54" s="6" t="str">
        <f t="shared" si="26"/>
        <v>SoilMK</v>
      </c>
      <c r="C54" s="16">
        <f t="shared" si="27"/>
        <v>32.5</v>
      </c>
      <c r="D54" s="20">
        <v>3</v>
      </c>
      <c r="E54" s="6" t="s">
        <v>36</v>
      </c>
      <c r="F54" s="20">
        <v>200</v>
      </c>
      <c r="G54" s="20">
        <f t="shared" si="29"/>
        <v>600</v>
      </c>
      <c r="H54" s="20">
        <f t="shared" si="30"/>
        <v>20</v>
      </c>
      <c r="I54" s="20">
        <f t="shared" si="31"/>
        <v>12</v>
      </c>
      <c r="J54" s="7" t="str">
        <f t="shared" si="32"/>
        <v>liter</v>
      </c>
      <c r="K54" s="16">
        <f t="shared" si="38"/>
        <v>390</v>
      </c>
      <c r="L54" s="1"/>
      <c r="M54" s="5"/>
      <c r="N54" s="6" t="str">
        <f t="shared" si="33"/>
        <v>Soil-MK</v>
      </c>
      <c r="O54" s="16">
        <f t="shared" si="28"/>
        <v>32.5</v>
      </c>
      <c r="P54" s="20">
        <v>0.25</v>
      </c>
      <c r="Q54" s="6" t="s">
        <v>36</v>
      </c>
      <c r="R54" s="20">
        <v>200</v>
      </c>
      <c r="S54" s="20">
        <f t="shared" si="34"/>
        <v>50</v>
      </c>
      <c r="T54" s="20">
        <f t="shared" si="35"/>
        <v>20</v>
      </c>
      <c r="U54" s="20">
        <f t="shared" si="36"/>
        <v>1</v>
      </c>
      <c r="V54" s="7" t="str">
        <f t="shared" si="37"/>
        <v>liter</v>
      </c>
      <c r="W54" s="16">
        <f t="shared" si="39"/>
        <v>32.5</v>
      </c>
    </row>
    <row r="55" spans="1:23">
      <c r="A55" s="5"/>
      <c r="B55" s="6" t="str">
        <f t="shared" si="26"/>
        <v>SoilPP</v>
      </c>
      <c r="C55" s="16">
        <f t="shared" si="27"/>
        <v>9.9499999999999993</v>
      </c>
      <c r="D55" s="20">
        <v>10</v>
      </c>
      <c r="E55" s="6" t="s">
        <v>36</v>
      </c>
      <c r="F55" s="20">
        <v>200</v>
      </c>
      <c r="G55" s="20">
        <f t="shared" si="29"/>
        <v>2000</v>
      </c>
      <c r="H55" s="20">
        <f t="shared" si="30"/>
        <v>20</v>
      </c>
      <c r="I55" s="20">
        <f t="shared" si="31"/>
        <v>40</v>
      </c>
      <c r="J55" s="7" t="str">
        <f t="shared" si="32"/>
        <v>liter</v>
      </c>
      <c r="K55" s="16">
        <f t="shared" si="38"/>
        <v>398</v>
      </c>
      <c r="L55" s="1"/>
      <c r="M55" s="5"/>
      <c r="N55" s="6" t="str">
        <f t="shared" si="33"/>
        <v>Soil-MFD</v>
      </c>
      <c r="O55" s="16">
        <f t="shared" si="28"/>
        <v>86.9</v>
      </c>
      <c r="P55" s="20">
        <v>100</v>
      </c>
      <c r="Q55" s="6" t="s">
        <v>48</v>
      </c>
      <c r="R55" s="20"/>
      <c r="S55" s="20">
        <f t="shared" si="34"/>
        <v>100</v>
      </c>
      <c r="T55" s="20">
        <f t="shared" si="35"/>
        <v>20</v>
      </c>
      <c r="U55" s="20">
        <f t="shared" si="36"/>
        <v>2</v>
      </c>
      <c r="V55" s="7" t="str">
        <f t="shared" si="37"/>
        <v>liter</v>
      </c>
      <c r="W55" s="16">
        <f t="shared" si="39"/>
        <v>173.8</v>
      </c>
    </row>
    <row r="56" spans="1:23">
      <c r="A56" s="5"/>
      <c r="B56" s="6">
        <f t="shared" si="26"/>
        <v>0</v>
      </c>
      <c r="C56" s="16">
        <f t="shared" si="27"/>
        <v>0</v>
      </c>
      <c r="D56" s="20"/>
      <c r="E56" s="6"/>
      <c r="F56" s="20"/>
      <c r="G56" s="20" t="str">
        <f t="shared" si="29"/>
        <v/>
      </c>
      <c r="H56" s="20">
        <f t="shared" si="30"/>
        <v>20</v>
      </c>
      <c r="I56" s="20"/>
      <c r="J56" s="7" t="str">
        <f t="shared" si="32"/>
        <v>liter</v>
      </c>
      <c r="K56" s="16">
        <f t="shared" ref="K56:K64" si="40">IF($B56="","",IF($C56="",0,IF($J56="ml",$I56/1000*$C56,$I56*$C56)))</f>
        <v>0</v>
      </c>
      <c r="L56" s="1"/>
      <c r="M56" s="5"/>
      <c r="N56" s="6" t="str">
        <f t="shared" si="33"/>
        <v>Soil-BSB (SM-3)</v>
      </c>
      <c r="O56" s="16">
        <f t="shared" si="28"/>
        <v>450</v>
      </c>
      <c r="P56" s="20"/>
      <c r="Q56" s="6" t="s">
        <v>36</v>
      </c>
      <c r="R56" s="20"/>
      <c r="S56" s="20">
        <f t="shared" si="34"/>
        <v>0</v>
      </c>
      <c r="T56" s="20">
        <f t="shared" si="35"/>
        <v>20</v>
      </c>
      <c r="U56" s="20">
        <f t="shared" si="36"/>
        <v>0</v>
      </c>
      <c r="V56" s="7" t="str">
        <f t="shared" si="37"/>
        <v>ml</v>
      </c>
      <c r="W56" s="16">
        <f t="shared" ref="W56:W64" si="41">IF($N56="","",IF($O56="",0,IF($V56="ml",$U56/1000*$O56,$U56*$O56)))</f>
        <v>0</v>
      </c>
    </row>
    <row r="57" spans="1:23">
      <c r="A57" s="5"/>
      <c r="B57" s="6">
        <f t="shared" si="26"/>
        <v>0</v>
      </c>
      <c r="C57" s="16">
        <f t="shared" si="27"/>
        <v>0</v>
      </c>
      <c r="D57" s="20"/>
      <c r="E57" s="6"/>
      <c r="F57" s="20"/>
      <c r="G57" s="20" t="str">
        <f t="shared" si="29"/>
        <v/>
      </c>
      <c r="H57" s="20">
        <f t="shared" si="30"/>
        <v>20</v>
      </c>
      <c r="I57" s="20"/>
      <c r="J57" s="7" t="str">
        <f t="shared" si="32"/>
        <v>liter</v>
      </c>
      <c r="K57" s="16">
        <f t="shared" si="40"/>
        <v>0</v>
      </c>
      <c r="L57" s="1"/>
      <c r="M57" s="5"/>
      <c r="N57" s="6">
        <f t="shared" si="33"/>
        <v>0</v>
      </c>
      <c r="O57" s="16">
        <f t="shared" si="28"/>
        <v>0</v>
      </c>
      <c r="P57" s="20"/>
      <c r="Q57" s="6" t="s">
        <v>36</v>
      </c>
      <c r="R57" s="20"/>
      <c r="S57" s="20">
        <f t="shared" si="34"/>
        <v>0</v>
      </c>
      <c r="T57" s="20">
        <f t="shared" si="35"/>
        <v>20</v>
      </c>
      <c r="U57" s="20">
        <f t="shared" si="36"/>
        <v>0</v>
      </c>
      <c r="V57" s="7" t="str">
        <f t="shared" si="37"/>
        <v>ml</v>
      </c>
      <c r="W57" s="16">
        <f t="shared" si="41"/>
        <v>0</v>
      </c>
    </row>
    <row r="58" spans="1:23">
      <c r="A58" s="5"/>
      <c r="B58" s="6">
        <f t="shared" si="26"/>
        <v>0</v>
      </c>
      <c r="C58" s="16">
        <f t="shared" si="27"/>
        <v>0</v>
      </c>
      <c r="D58" s="20"/>
      <c r="E58" s="6"/>
      <c r="F58" s="20"/>
      <c r="G58" s="20" t="str">
        <f t="shared" si="29"/>
        <v/>
      </c>
      <c r="H58" s="20">
        <f t="shared" si="30"/>
        <v>20</v>
      </c>
      <c r="I58" s="20"/>
      <c r="J58" s="7" t="str">
        <f t="shared" si="32"/>
        <v>liter</v>
      </c>
      <c r="K58" s="16">
        <f t="shared" si="40"/>
        <v>0</v>
      </c>
      <c r="L58" s="1"/>
      <c r="M58" s="5"/>
      <c r="N58" s="6">
        <f t="shared" si="33"/>
        <v>0</v>
      </c>
      <c r="O58" s="16">
        <f t="shared" si="28"/>
        <v>0</v>
      </c>
      <c r="P58" s="20"/>
      <c r="Q58" s="6" t="s">
        <v>36</v>
      </c>
      <c r="R58" s="20"/>
      <c r="S58" s="20">
        <f t="shared" si="34"/>
        <v>0</v>
      </c>
      <c r="T58" s="20">
        <f t="shared" si="35"/>
        <v>20</v>
      </c>
      <c r="U58" s="20">
        <f t="shared" si="36"/>
        <v>0</v>
      </c>
      <c r="V58" s="7" t="str">
        <f t="shared" si="37"/>
        <v>ml</v>
      </c>
      <c r="W58" s="16">
        <f t="shared" si="41"/>
        <v>0</v>
      </c>
    </row>
    <row r="59" spans="1:23">
      <c r="A59" s="5"/>
      <c r="B59" s="6">
        <f t="shared" si="26"/>
        <v>0</v>
      </c>
      <c r="C59" s="16">
        <f t="shared" si="27"/>
        <v>0</v>
      </c>
      <c r="D59" s="20"/>
      <c r="E59" s="6"/>
      <c r="F59" s="20"/>
      <c r="G59" s="20" t="str">
        <f t="shared" si="29"/>
        <v/>
      </c>
      <c r="H59" s="20">
        <f t="shared" si="30"/>
        <v>20</v>
      </c>
      <c r="I59" s="20"/>
      <c r="J59" s="7" t="str">
        <f t="shared" si="32"/>
        <v>liter</v>
      </c>
      <c r="K59" s="16">
        <f t="shared" si="40"/>
        <v>0</v>
      </c>
      <c r="L59" s="1"/>
      <c r="M59" s="5"/>
      <c r="N59" s="6">
        <f t="shared" si="33"/>
        <v>0</v>
      </c>
      <c r="O59" s="16">
        <f t="shared" si="28"/>
        <v>0</v>
      </c>
      <c r="P59" s="20"/>
      <c r="Q59" s="6" t="s">
        <v>36</v>
      </c>
      <c r="R59" s="20"/>
      <c r="S59" s="20">
        <f t="shared" si="34"/>
        <v>0</v>
      </c>
      <c r="T59" s="20">
        <f t="shared" si="35"/>
        <v>20</v>
      </c>
      <c r="U59" s="20">
        <f t="shared" si="36"/>
        <v>0</v>
      </c>
      <c r="V59" s="7" t="str">
        <f t="shared" si="37"/>
        <v>ml</v>
      </c>
      <c r="W59" s="16">
        <f t="shared" si="41"/>
        <v>0</v>
      </c>
    </row>
    <row r="60" spans="1:23">
      <c r="A60" s="5"/>
      <c r="B60" s="6">
        <f t="shared" si="26"/>
        <v>0</v>
      </c>
      <c r="C60" s="16">
        <f t="shared" si="27"/>
        <v>0</v>
      </c>
      <c r="D60" s="20"/>
      <c r="E60" s="6"/>
      <c r="F60" s="20"/>
      <c r="G60" s="20" t="str">
        <f t="shared" si="29"/>
        <v/>
      </c>
      <c r="H60" s="20">
        <f t="shared" si="30"/>
        <v>20</v>
      </c>
      <c r="I60" s="20"/>
      <c r="J60" s="7" t="str">
        <f t="shared" si="32"/>
        <v>liter</v>
      </c>
      <c r="K60" s="16">
        <f t="shared" si="40"/>
        <v>0</v>
      </c>
      <c r="L60" s="1"/>
      <c r="M60" s="5"/>
      <c r="N60" s="6">
        <f t="shared" si="33"/>
        <v>0</v>
      </c>
      <c r="O60" s="16">
        <f t="shared" si="28"/>
        <v>0</v>
      </c>
      <c r="P60" s="20"/>
      <c r="Q60" s="6" t="s">
        <v>36</v>
      </c>
      <c r="R60" s="20"/>
      <c r="S60" s="20">
        <f t="shared" si="34"/>
        <v>0</v>
      </c>
      <c r="T60" s="20">
        <f t="shared" si="35"/>
        <v>20</v>
      </c>
      <c r="U60" s="20">
        <f t="shared" si="36"/>
        <v>0</v>
      </c>
      <c r="V60" s="7" t="str">
        <f t="shared" si="37"/>
        <v>ml</v>
      </c>
      <c r="W60" s="16">
        <f t="shared" si="41"/>
        <v>0</v>
      </c>
    </row>
    <row r="61" spans="1:23">
      <c r="A61" s="5"/>
      <c r="B61" s="6">
        <f t="shared" si="26"/>
        <v>0</v>
      </c>
      <c r="C61" s="16">
        <f t="shared" si="27"/>
        <v>0</v>
      </c>
      <c r="D61" s="20"/>
      <c r="E61" s="6"/>
      <c r="F61" s="20"/>
      <c r="G61" s="20" t="str">
        <f t="shared" si="29"/>
        <v/>
      </c>
      <c r="H61" s="20">
        <f t="shared" si="30"/>
        <v>20</v>
      </c>
      <c r="I61" s="20"/>
      <c r="J61" s="7" t="str">
        <f t="shared" si="32"/>
        <v>liter</v>
      </c>
      <c r="K61" s="16">
        <f t="shared" si="40"/>
        <v>0</v>
      </c>
      <c r="L61" s="1"/>
      <c r="M61" s="5"/>
      <c r="N61" s="6">
        <f t="shared" si="33"/>
        <v>0</v>
      </c>
      <c r="O61" s="16">
        <f t="shared" si="28"/>
        <v>0</v>
      </c>
      <c r="P61" s="20"/>
      <c r="Q61" s="6" t="s">
        <v>36</v>
      </c>
      <c r="R61" s="20"/>
      <c r="S61" s="20">
        <f t="shared" si="34"/>
        <v>0</v>
      </c>
      <c r="T61" s="20">
        <f t="shared" si="35"/>
        <v>20</v>
      </c>
      <c r="U61" s="20">
        <f t="shared" si="36"/>
        <v>0</v>
      </c>
      <c r="V61" s="7" t="str">
        <f t="shared" si="37"/>
        <v>ml</v>
      </c>
      <c r="W61" s="16">
        <f t="shared" si="41"/>
        <v>0</v>
      </c>
    </row>
    <row r="62" spans="1:23">
      <c r="A62" s="5"/>
      <c r="B62" s="6">
        <f t="shared" si="26"/>
        <v>0</v>
      </c>
      <c r="C62" s="16">
        <f t="shared" si="27"/>
        <v>0</v>
      </c>
      <c r="D62" s="20"/>
      <c r="E62" s="6"/>
      <c r="F62" s="20"/>
      <c r="G62" s="20" t="str">
        <f t="shared" si="29"/>
        <v/>
      </c>
      <c r="H62" s="20">
        <f t="shared" si="30"/>
        <v>20</v>
      </c>
      <c r="I62" s="20"/>
      <c r="J62" s="7" t="str">
        <f t="shared" si="32"/>
        <v>liter</v>
      </c>
      <c r="K62" s="16">
        <f t="shared" si="40"/>
        <v>0</v>
      </c>
      <c r="L62" s="1"/>
      <c r="M62" s="5"/>
      <c r="N62" s="6">
        <f t="shared" si="33"/>
        <v>0</v>
      </c>
      <c r="O62" s="16">
        <f t="shared" si="28"/>
        <v>0</v>
      </c>
      <c r="P62" s="20"/>
      <c r="Q62" s="6" t="s">
        <v>36</v>
      </c>
      <c r="R62" s="20"/>
      <c r="S62" s="20">
        <f t="shared" si="34"/>
        <v>0</v>
      </c>
      <c r="T62" s="20">
        <f t="shared" si="35"/>
        <v>20</v>
      </c>
      <c r="U62" s="20">
        <f t="shared" si="36"/>
        <v>0</v>
      </c>
      <c r="V62" s="7" t="str">
        <f t="shared" si="37"/>
        <v>ml</v>
      </c>
      <c r="W62" s="16">
        <f t="shared" si="41"/>
        <v>0</v>
      </c>
    </row>
    <row r="63" spans="1:23">
      <c r="A63" s="5"/>
      <c r="B63" s="6">
        <f t="shared" si="26"/>
        <v>0</v>
      </c>
      <c r="C63" s="16">
        <f t="shared" si="27"/>
        <v>0</v>
      </c>
      <c r="D63" s="20"/>
      <c r="E63" s="6"/>
      <c r="F63" s="20"/>
      <c r="G63" s="20" t="str">
        <f t="shared" si="29"/>
        <v/>
      </c>
      <c r="H63" s="20">
        <f t="shared" si="30"/>
        <v>20</v>
      </c>
      <c r="I63" s="20"/>
      <c r="J63" s="7" t="str">
        <f t="shared" si="32"/>
        <v>liter</v>
      </c>
      <c r="K63" s="16">
        <f t="shared" si="40"/>
        <v>0</v>
      </c>
      <c r="L63" s="1"/>
      <c r="M63" s="5"/>
      <c r="N63" s="6">
        <f t="shared" si="33"/>
        <v>0</v>
      </c>
      <c r="O63" s="16">
        <f t="shared" si="28"/>
        <v>0</v>
      </c>
      <c r="P63" s="20"/>
      <c r="Q63" s="6" t="s">
        <v>36</v>
      </c>
      <c r="R63" s="20"/>
      <c r="S63" s="20">
        <f t="shared" si="34"/>
        <v>0</v>
      </c>
      <c r="T63" s="20">
        <f t="shared" si="35"/>
        <v>20</v>
      </c>
      <c r="U63" s="20">
        <f t="shared" si="36"/>
        <v>0</v>
      </c>
      <c r="V63" s="7" t="str">
        <f t="shared" si="37"/>
        <v>ml</v>
      </c>
      <c r="W63" s="16">
        <f t="shared" si="41"/>
        <v>0</v>
      </c>
    </row>
    <row r="64" spans="1:23">
      <c r="A64" s="8"/>
      <c r="B64" s="9">
        <f t="shared" si="26"/>
        <v>0</v>
      </c>
      <c r="C64" s="16">
        <f t="shared" si="27"/>
        <v>0</v>
      </c>
      <c r="D64" s="20"/>
      <c r="E64" s="9"/>
      <c r="F64" s="20"/>
      <c r="G64" s="20" t="str">
        <f t="shared" si="29"/>
        <v/>
      </c>
      <c r="H64" s="20">
        <f t="shared" si="30"/>
        <v>20</v>
      </c>
      <c r="I64" s="20"/>
      <c r="J64" s="10" t="str">
        <f t="shared" si="32"/>
        <v>liter</v>
      </c>
      <c r="K64" s="16">
        <f t="shared" si="40"/>
        <v>0</v>
      </c>
      <c r="L64" s="1"/>
      <c r="M64" s="8"/>
      <c r="N64" s="9">
        <f t="shared" si="33"/>
        <v>0</v>
      </c>
      <c r="O64" s="16">
        <f t="shared" si="28"/>
        <v>0</v>
      </c>
      <c r="P64" s="20"/>
      <c r="Q64" s="9" t="s">
        <v>36</v>
      </c>
      <c r="R64" s="20"/>
      <c r="S64" s="20">
        <f t="shared" si="34"/>
        <v>0</v>
      </c>
      <c r="T64" s="20">
        <f t="shared" si="35"/>
        <v>20</v>
      </c>
      <c r="U64" s="20">
        <f t="shared" si="36"/>
        <v>0</v>
      </c>
      <c r="V64" s="10" t="str">
        <f t="shared" si="37"/>
        <v>ml</v>
      </c>
      <c r="W64" s="16">
        <f t="shared" si="41"/>
        <v>0</v>
      </c>
    </row>
    <row r="65" spans="1:23" ht="22.95" customHeight="1">
      <c r="A65" s="23" t="s">
        <v>49</v>
      </c>
      <c r="B65" s="31"/>
      <c r="C65" s="32"/>
      <c r="D65" s="33"/>
      <c r="E65" s="34"/>
      <c r="F65" s="33"/>
      <c r="G65" s="33"/>
      <c r="H65" s="33"/>
      <c r="I65" s="33"/>
      <c r="J65" s="34"/>
      <c r="K65" s="18">
        <f>SUM(K50:K64)</f>
        <v>5912</v>
      </c>
      <c r="L65" s="4"/>
      <c r="M65" s="23" t="s">
        <v>49</v>
      </c>
      <c r="N65" s="31"/>
      <c r="O65" s="32"/>
      <c r="P65" s="33"/>
      <c r="Q65" s="34"/>
      <c r="R65" s="33"/>
      <c r="S65" s="33"/>
      <c r="T65" s="33"/>
      <c r="U65" s="33"/>
      <c r="V65" s="34"/>
      <c r="W65" s="18">
        <f>SUM(W50:W64)</f>
        <v>4791.8</v>
      </c>
    </row>
    <row r="66" spans="1:23">
      <c r="C66" s="17"/>
      <c r="D66" s="21"/>
      <c r="F66" s="21"/>
      <c r="G66" s="21"/>
      <c r="H66" s="21"/>
      <c r="I66" s="21"/>
      <c r="K66" s="17"/>
      <c r="O66" s="17"/>
      <c r="P66" s="21"/>
      <c r="R66" s="21"/>
      <c r="S66" s="21"/>
      <c r="T66" s="21"/>
      <c r="U66" s="21"/>
      <c r="W66" s="17"/>
    </row>
    <row r="67" spans="1:23">
      <c r="A67" s="28" t="s">
        <v>55</v>
      </c>
      <c r="B67" s="28"/>
      <c r="C67" s="29"/>
      <c r="D67" s="30"/>
      <c r="E67" s="28"/>
      <c r="F67" s="30"/>
      <c r="G67" s="30"/>
      <c r="H67" s="30"/>
      <c r="I67" s="30"/>
      <c r="J67" s="28"/>
      <c r="K67" s="29"/>
      <c r="M67" s="28" t="s">
        <v>56</v>
      </c>
      <c r="N67" s="28"/>
      <c r="O67" s="29"/>
      <c r="P67" s="30"/>
      <c r="Q67" s="28"/>
      <c r="R67" s="30"/>
      <c r="S67" s="30"/>
      <c r="T67" s="30"/>
      <c r="U67" s="30"/>
      <c r="V67" s="28"/>
      <c r="W67" s="29"/>
    </row>
    <row r="68" spans="1:23" ht="22.05" customHeight="1">
      <c r="A68" s="22" t="s">
        <v>24</v>
      </c>
      <c r="B68" s="22" t="str">
        <f t="shared" ref="B68:B83" si="42">B11</f>
        <v>Insek Produk</v>
      </c>
      <c r="C68" s="24" t="str">
        <f t="shared" ref="C68:C83" si="43">C11</f>
        <v>Koste per L</v>
      </c>
      <c r="D68" s="25" t="s">
        <v>27</v>
      </c>
      <c r="E68" s="22" t="s">
        <v>28</v>
      </c>
      <c r="F68" s="25" t="s">
        <v>29</v>
      </c>
      <c r="G68" s="25" t="s">
        <v>30</v>
      </c>
      <c r="H68" s="25" t="s">
        <v>31</v>
      </c>
      <c r="I68" s="25" t="s">
        <v>32</v>
      </c>
      <c r="J68" s="22" t="s">
        <v>28</v>
      </c>
      <c r="K68" s="24" t="s">
        <v>33</v>
      </c>
      <c r="M68" s="22" t="s">
        <v>24</v>
      </c>
      <c r="N68" s="22" t="s">
        <v>34</v>
      </c>
      <c r="O68" s="24" t="str">
        <f t="shared" ref="O68:O83" si="44">O11</f>
        <v>Koste per L</v>
      </c>
      <c r="P68" s="25" t="s">
        <v>27</v>
      </c>
      <c r="Q68" s="22" t="s">
        <v>28</v>
      </c>
      <c r="R68" s="25" t="s">
        <v>29</v>
      </c>
      <c r="S68" s="25" t="s">
        <v>30</v>
      </c>
      <c r="T68" s="25" t="s">
        <v>31</v>
      </c>
      <c r="U68" s="25" t="s">
        <v>32</v>
      </c>
      <c r="V68" s="22" t="s">
        <v>28</v>
      </c>
      <c r="W68" s="24" t="s">
        <v>33</v>
      </c>
    </row>
    <row r="69" spans="1:23">
      <c r="A69" s="5">
        <v>4</v>
      </c>
      <c r="B69" s="6" t="str">
        <f t="shared" si="42"/>
        <v>Soil458</v>
      </c>
      <c r="C69" s="16">
        <f t="shared" si="43"/>
        <v>400</v>
      </c>
      <c r="D69" s="20">
        <v>0.1</v>
      </c>
      <c r="E69" s="6" t="s">
        <v>36</v>
      </c>
      <c r="F69" s="20">
        <v>400</v>
      </c>
      <c r="G69" s="20">
        <f t="shared" ref="G69:G83" si="45">IF($B69="","",IF(LOWER($E69)="ml/l",$D69*$F69,IF(LOWER($E69)="ml/ha",$D69,IF(OR(LOWER($E69)="l/ha",LOWER($E69)="liter/ha",LOWER($E69)="kg/ha"),$D69,""))))</f>
        <v>40</v>
      </c>
      <c r="H69" s="20">
        <f t="shared" ref="H69:H83" si="46">IF($B69&lt;&gt;"",$I$3,"")</f>
        <v>20</v>
      </c>
      <c r="I69" s="20">
        <f t="shared" ref="I69:I83" si="47">IF($B69="","",IF(OR(LOWER($E69)="ml/l",LOWER($E69)="ml/ha"),IF($G69*$H69&lt;1000,$G69*$H69,$G69*$H69/1000),$G69*$H69))</f>
        <v>800</v>
      </c>
      <c r="J69" s="7" t="str">
        <f t="shared" ref="J69:J83" si="48">IF($B69="","",IF(OR(LOWER($E69)="ml/l",LOWER($E69)="ml/ha"),IF($G69*$H69&lt;1000,"ml","liter"),IF(LOWER($E69)="kg/ha","kg","liter")))</f>
        <v>ml</v>
      </c>
      <c r="K69" s="16">
        <f>IF($B69="","",IF($C69="",0,IF($J69="ml",$I69/1000*$C69,$I69*$C69)))</f>
        <v>320</v>
      </c>
      <c r="L69" s="1"/>
      <c r="M69" s="5">
        <v>4</v>
      </c>
      <c r="N69" s="6" t="str">
        <f t="shared" ref="N69:N83" si="49">N31</f>
        <v>StrepMix</v>
      </c>
      <c r="O69" s="16">
        <f t="shared" si="44"/>
        <v>550</v>
      </c>
      <c r="P69" s="20">
        <v>0</v>
      </c>
      <c r="Q69" s="6" t="s">
        <v>36</v>
      </c>
      <c r="R69" s="20">
        <v>0</v>
      </c>
      <c r="S69" s="20">
        <f t="shared" ref="S69:S83" si="50">IF($N69="","",IF(LOWER($Q69)="ml/l",$P69*$R69,IF(LOWER($Q69)="ml/ha",$P69,IF(OR(LOWER($Q69)="l/ha",LOWER($Q69)="liter/ha",LOWER($Q69)="kg/ha"),$P69,""))))</f>
        <v>0</v>
      </c>
      <c r="T69" s="20">
        <f t="shared" ref="T69:T83" si="51">IF($N69&lt;&gt;"",$I$3,"")</f>
        <v>20</v>
      </c>
      <c r="U69" s="20">
        <f t="shared" ref="U69:U83" si="52">IF($N69="","",IF(OR(LOWER($Q69)="ml/l",LOWER($Q69)="ml/ha"),IF($S69*$T69&lt;1000,$S69*$T69,$S69*$T69/1000),$S69*$T69))</f>
        <v>0</v>
      </c>
      <c r="V69" s="7" t="str">
        <f t="shared" ref="V69:V83" si="53">IF($N69="","",IF(OR(LOWER($Q69)="ml/l",LOWER($Q69)="ml/ha"),IF($S69*$T69&lt;1000,"ml","liter"),IF(LOWER($Q69)="kg/ha","kg","liter")))</f>
        <v>ml</v>
      </c>
      <c r="W69" s="16">
        <f>IF($N69="","",IF($O69="",0,IF($V69="ml",$U69/1000*$O69,$U69*$O69)))</f>
        <v>0</v>
      </c>
    </row>
    <row r="70" spans="1:23">
      <c r="A70" s="5"/>
      <c r="B70" s="6" t="str">
        <f t="shared" si="42"/>
        <v>SoilBTK</v>
      </c>
      <c r="C70" s="16">
        <f t="shared" si="43"/>
        <v>305</v>
      </c>
      <c r="D70" s="20">
        <v>1</v>
      </c>
      <c r="E70" s="6" t="s">
        <v>36</v>
      </c>
      <c r="F70" s="20">
        <v>400</v>
      </c>
      <c r="G70" s="20">
        <f>IF($B70="","",IF(LOWER($E70)="ml/l",$D70*$F70,IF(LOWER($E70)="ml/ha",$D70,IF(OR(LOWER($E70)="l/ha",LOWER($E70)="liter/ha",LOWER($E70)="kg/ha"),$D70,""))))</f>
        <v>400</v>
      </c>
      <c r="H70" s="20">
        <f t="shared" si="46"/>
        <v>20</v>
      </c>
      <c r="I70" s="20">
        <f t="shared" si="47"/>
        <v>8</v>
      </c>
      <c r="J70" s="7" t="str">
        <f t="shared" si="48"/>
        <v>liter</v>
      </c>
      <c r="K70" s="16">
        <f t="shared" ref="K70:K74" si="54">IF($B70="","",IF($C70="",0,IF($J70="ml",$I70/1000*$C70,$I70*$C70)))</f>
        <v>2440</v>
      </c>
      <c r="L70" s="1"/>
      <c r="M70" s="5"/>
      <c r="N70" s="6" t="str">
        <f t="shared" si="49"/>
        <v>Kompostee (Preserveer)</v>
      </c>
      <c r="O70" s="16">
        <f t="shared" si="44"/>
        <v>2.4500000000000002</v>
      </c>
      <c r="P70" s="20">
        <v>10</v>
      </c>
      <c r="Q70" s="6" t="s">
        <v>36</v>
      </c>
      <c r="R70" s="20">
        <v>400</v>
      </c>
      <c r="S70" s="20">
        <f t="shared" si="50"/>
        <v>4000</v>
      </c>
      <c r="T70" s="20">
        <f t="shared" si="51"/>
        <v>20</v>
      </c>
      <c r="U70" s="20">
        <f t="shared" si="52"/>
        <v>80</v>
      </c>
      <c r="V70" s="7" t="str">
        <f t="shared" si="53"/>
        <v>liter</v>
      </c>
      <c r="W70" s="16">
        <f t="shared" ref="W70:W74" si="55">IF($N70="","",IF($O70="",0,IF($V70="ml",$U70/1000*$O70,$U70*$O70)))</f>
        <v>196</v>
      </c>
    </row>
    <row r="71" spans="1:23">
      <c r="A71" s="5"/>
      <c r="B71" s="6" t="str">
        <f t="shared" si="42"/>
        <v>SoilCHIT</v>
      </c>
      <c r="C71" s="16">
        <f t="shared" si="43"/>
        <v>305</v>
      </c>
      <c r="D71" s="20">
        <v>1</v>
      </c>
      <c r="E71" s="6" t="s">
        <v>36</v>
      </c>
      <c r="F71" s="20">
        <v>400</v>
      </c>
      <c r="G71" s="20">
        <f t="shared" si="45"/>
        <v>400</v>
      </c>
      <c r="H71" s="20">
        <f t="shared" si="46"/>
        <v>20</v>
      </c>
      <c r="I71" s="20">
        <f t="shared" si="47"/>
        <v>8</v>
      </c>
      <c r="J71" s="7" t="str">
        <f t="shared" si="48"/>
        <v>liter</v>
      </c>
      <c r="K71" s="16">
        <f t="shared" si="54"/>
        <v>2440</v>
      </c>
      <c r="L71" s="1"/>
      <c r="M71" s="5"/>
      <c r="N71" s="6" t="str">
        <f t="shared" si="49"/>
        <v>Soil-Ca</v>
      </c>
      <c r="O71" s="16">
        <f t="shared" si="44"/>
        <v>34</v>
      </c>
      <c r="P71" s="20">
        <v>0.5</v>
      </c>
      <c r="Q71" s="6" t="s">
        <v>36</v>
      </c>
      <c r="R71" s="20">
        <v>400</v>
      </c>
      <c r="S71" s="20">
        <f t="shared" si="50"/>
        <v>200</v>
      </c>
      <c r="T71" s="20">
        <f t="shared" si="51"/>
        <v>20</v>
      </c>
      <c r="U71" s="20">
        <f t="shared" si="52"/>
        <v>4</v>
      </c>
      <c r="V71" s="7" t="str">
        <f t="shared" si="53"/>
        <v>liter</v>
      </c>
      <c r="W71" s="16">
        <f t="shared" si="55"/>
        <v>136</v>
      </c>
    </row>
    <row r="72" spans="1:23">
      <c r="A72" s="5"/>
      <c r="B72" s="6" t="str">
        <f t="shared" si="42"/>
        <v>Soil-KT (Kompostee)</v>
      </c>
      <c r="C72" s="16">
        <f t="shared" si="43"/>
        <v>2.1</v>
      </c>
      <c r="D72" s="20">
        <v>10</v>
      </c>
      <c r="E72" s="6" t="s">
        <v>36</v>
      </c>
      <c r="F72" s="20">
        <v>400</v>
      </c>
      <c r="G72" s="20">
        <f t="shared" si="45"/>
        <v>4000</v>
      </c>
      <c r="H72" s="20">
        <f t="shared" si="46"/>
        <v>20</v>
      </c>
      <c r="I72" s="20">
        <f t="shared" si="47"/>
        <v>80</v>
      </c>
      <c r="J72" s="7" t="str">
        <f t="shared" si="48"/>
        <v>liter</v>
      </c>
      <c r="K72" s="16">
        <f t="shared" si="54"/>
        <v>168</v>
      </c>
      <c r="L72" s="1"/>
      <c r="M72" s="5"/>
      <c r="N72" s="6" t="str">
        <f t="shared" si="49"/>
        <v>Soil-EnerBoost</v>
      </c>
      <c r="O72" s="16">
        <f t="shared" si="44"/>
        <v>19.5</v>
      </c>
      <c r="P72" s="20">
        <v>0.25</v>
      </c>
      <c r="Q72" s="6" t="s">
        <v>36</v>
      </c>
      <c r="R72" s="20">
        <v>400</v>
      </c>
      <c r="S72" s="20">
        <f t="shared" si="50"/>
        <v>100</v>
      </c>
      <c r="T72" s="20">
        <f t="shared" si="51"/>
        <v>20</v>
      </c>
      <c r="U72" s="20">
        <f t="shared" si="52"/>
        <v>2</v>
      </c>
      <c r="V72" s="7" t="str">
        <f t="shared" si="53"/>
        <v>liter</v>
      </c>
      <c r="W72" s="16">
        <f t="shared" si="55"/>
        <v>39</v>
      </c>
    </row>
    <row r="73" spans="1:23">
      <c r="A73" s="5"/>
      <c r="B73" s="6" t="str">
        <f t="shared" si="42"/>
        <v>SoilMK</v>
      </c>
      <c r="C73" s="16">
        <f t="shared" si="43"/>
        <v>32.5</v>
      </c>
      <c r="D73" s="20">
        <v>3</v>
      </c>
      <c r="E73" s="6" t="s">
        <v>36</v>
      </c>
      <c r="F73" s="20">
        <v>400</v>
      </c>
      <c r="G73" s="20">
        <f t="shared" si="45"/>
        <v>1200</v>
      </c>
      <c r="H73" s="20">
        <f t="shared" si="46"/>
        <v>20</v>
      </c>
      <c r="I73" s="20">
        <f t="shared" si="47"/>
        <v>24</v>
      </c>
      <c r="J73" s="7" t="str">
        <f t="shared" si="48"/>
        <v>liter</v>
      </c>
      <c r="K73" s="16">
        <f t="shared" si="54"/>
        <v>780</v>
      </c>
      <c r="L73" s="1"/>
      <c r="M73" s="5"/>
      <c r="N73" s="6" t="str">
        <f t="shared" si="49"/>
        <v>Soil-MK</v>
      </c>
      <c r="O73" s="16">
        <f t="shared" si="44"/>
        <v>32.5</v>
      </c>
      <c r="P73" s="20">
        <v>0.25</v>
      </c>
      <c r="Q73" s="6" t="s">
        <v>36</v>
      </c>
      <c r="R73" s="20">
        <v>400</v>
      </c>
      <c r="S73" s="20">
        <f t="shared" si="50"/>
        <v>100</v>
      </c>
      <c r="T73" s="20">
        <f t="shared" si="51"/>
        <v>20</v>
      </c>
      <c r="U73" s="20">
        <f t="shared" si="52"/>
        <v>2</v>
      </c>
      <c r="V73" s="7" t="str">
        <f t="shared" si="53"/>
        <v>liter</v>
      </c>
      <c r="W73" s="16">
        <f t="shared" si="55"/>
        <v>65</v>
      </c>
    </row>
    <row r="74" spans="1:23">
      <c r="A74" s="5"/>
      <c r="B74" s="6" t="str">
        <f t="shared" si="42"/>
        <v>SoilPP</v>
      </c>
      <c r="C74" s="16">
        <f t="shared" si="43"/>
        <v>9.9499999999999993</v>
      </c>
      <c r="D74" s="20">
        <v>10</v>
      </c>
      <c r="E74" s="6" t="s">
        <v>36</v>
      </c>
      <c r="F74" s="20">
        <v>400</v>
      </c>
      <c r="G74" s="20">
        <f t="shared" si="45"/>
        <v>4000</v>
      </c>
      <c r="H74" s="20">
        <f t="shared" si="46"/>
        <v>20</v>
      </c>
      <c r="I74" s="20">
        <f t="shared" si="47"/>
        <v>80</v>
      </c>
      <c r="J74" s="7" t="str">
        <f t="shared" si="48"/>
        <v>liter</v>
      </c>
      <c r="K74" s="16">
        <f t="shared" si="54"/>
        <v>796</v>
      </c>
      <c r="L74" s="1"/>
      <c r="M74" s="5"/>
      <c r="N74" s="6" t="str">
        <f t="shared" si="49"/>
        <v>Soil-MFD</v>
      </c>
      <c r="O74" s="16">
        <f t="shared" si="44"/>
        <v>86.9</v>
      </c>
      <c r="P74" s="20">
        <v>100</v>
      </c>
      <c r="Q74" s="6" t="s">
        <v>48</v>
      </c>
      <c r="R74" s="20"/>
      <c r="S74" s="20">
        <f t="shared" si="50"/>
        <v>100</v>
      </c>
      <c r="T74" s="20">
        <f t="shared" si="51"/>
        <v>20</v>
      </c>
      <c r="U74" s="20">
        <f t="shared" si="52"/>
        <v>2</v>
      </c>
      <c r="V74" s="7" t="str">
        <f t="shared" si="53"/>
        <v>liter</v>
      </c>
      <c r="W74" s="16">
        <f t="shared" si="55"/>
        <v>173.8</v>
      </c>
    </row>
    <row r="75" spans="1:23">
      <c r="A75" s="5"/>
      <c r="B75" s="6">
        <f t="shared" si="42"/>
        <v>0</v>
      </c>
      <c r="C75" s="16">
        <f t="shared" si="43"/>
        <v>0</v>
      </c>
      <c r="D75" s="20"/>
      <c r="E75" s="6"/>
      <c r="F75" s="20"/>
      <c r="G75" s="20" t="str">
        <f t="shared" si="45"/>
        <v/>
      </c>
      <c r="H75" s="20">
        <f t="shared" si="46"/>
        <v>20</v>
      </c>
      <c r="I75" s="20"/>
      <c r="J75" s="7" t="str">
        <f t="shared" si="48"/>
        <v>liter</v>
      </c>
      <c r="K75" s="16">
        <f t="shared" ref="K75:K83" si="56">IF($B75="","",IF($C75="",0,IF($J75="ml",$I75/1000*$C75,$I75*$C75)))</f>
        <v>0</v>
      </c>
      <c r="L75" s="1"/>
      <c r="M75" s="5"/>
      <c r="N75" s="6" t="str">
        <f t="shared" si="49"/>
        <v>Soil-BSB (SM-3)</v>
      </c>
      <c r="O75" s="16">
        <f t="shared" si="44"/>
        <v>450</v>
      </c>
      <c r="P75" s="20">
        <v>1.5</v>
      </c>
      <c r="Q75" s="6" t="s">
        <v>36</v>
      </c>
      <c r="R75" s="20">
        <v>400</v>
      </c>
      <c r="S75" s="20">
        <f t="shared" si="50"/>
        <v>600</v>
      </c>
      <c r="T75" s="20">
        <f t="shared" si="51"/>
        <v>20</v>
      </c>
      <c r="U75" s="20">
        <f t="shared" si="52"/>
        <v>12</v>
      </c>
      <c r="V75" s="7" t="str">
        <f t="shared" si="53"/>
        <v>liter</v>
      </c>
      <c r="W75" s="16">
        <f t="shared" ref="W75:W83" si="57">IF($N75="","",IF($O75="",0,IF($V75="ml",$U75/1000*$O75,$U75*$O75)))</f>
        <v>5400</v>
      </c>
    </row>
    <row r="76" spans="1:23">
      <c r="A76" s="5"/>
      <c r="B76" s="6">
        <f t="shared" si="42"/>
        <v>0</v>
      </c>
      <c r="C76" s="16">
        <f t="shared" si="43"/>
        <v>0</v>
      </c>
      <c r="D76" s="20"/>
      <c r="E76" s="6"/>
      <c r="F76" s="20"/>
      <c r="G76" s="20" t="str">
        <f t="shared" si="45"/>
        <v/>
      </c>
      <c r="H76" s="20">
        <f t="shared" si="46"/>
        <v>20</v>
      </c>
      <c r="I76" s="20"/>
      <c r="J76" s="7" t="str">
        <f t="shared" si="48"/>
        <v>liter</v>
      </c>
      <c r="K76" s="16">
        <f t="shared" si="56"/>
        <v>0</v>
      </c>
      <c r="L76" s="1"/>
      <c r="M76" s="5"/>
      <c r="N76" s="6">
        <f t="shared" si="49"/>
        <v>0</v>
      </c>
      <c r="O76" s="16">
        <f t="shared" si="44"/>
        <v>0</v>
      </c>
      <c r="P76" s="20"/>
      <c r="Q76" s="6" t="s">
        <v>36</v>
      </c>
      <c r="R76" s="20"/>
      <c r="S76" s="20">
        <f t="shared" si="50"/>
        <v>0</v>
      </c>
      <c r="T76" s="20">
        <f t="shared" si="51"/>
        <v>20</v>
      </c>
      <c r="U76" s="20">
        <f t="shared" si="52"/>
        <v>0</v>
      </c>
      <c r="V76" s="7" t="str">
        <f t="shared" si="53"/>
        <v>ml</v>
      </c>
      <c r="W76" s="16">
        <f t="shared" si="57"/>
        <v>0</v>
      </c>
    </row>
    <row r="77" spans="1:23">
      <c r="A77" s="5"/>
      <c r="B77" s="6">
        <f t="shared" si="42"/>
        <v>0</v>
      </c>
      <c r="C77" s="16">
        <f t="shared" si="43"/>
        <v>0</v>
      </c>
      <c r="D77" s="20"/>
      <c r="E77" s="6"/>
      <c r="F77" s="20"/>
      <c r="G77" s="20" t="str">
        <f t="shared" si="45"/>
        <v/>
      </c>
      <c r="H77" s="20">
        <f t="shared" si="46"/>
        <v>20</v>
      </c>
      <c r="I77" s="20"/>
      <c r="J77" s="7" t="str">
        <f t="shared" si="48"/>
        <v>liter</v>
      </c>
      <c r="K77" s="16">
        <f t="shared" si="56"/>
        <v>0</v>
      </c>
      <c r="L77" s="1"/>
      <c r="M77" s="5"/>
      <c r="N77" s="6">
        <f t="shared" si="49"/>
        <v>0</v>
      </c>
      <c r="O77" s="16">
        <f t="shared" si="44"/>
        <v>0</v>
      </c>
      <c r="P77" s="20"/>
      <c r="Q77" s="6" t="s">
        <v>36</v>
      </c>
      <c r="R77" s="20"/>
      <c r="S77" s="20">
        <f t="shared" si="50"/>
        <v>0</v>
      </c>
      <c r="T77" s="20">
        <f t="shared" si="51"/>
        <v>20</v>
      </c>
      <c r="U77" s="20">
        <f t="shared" si="52"/>
        <v>0</v>
      </c>
      <c r="V77" s="7" t="str">
        <f t="shared" si="53"/>
        <v>ml</v>
      </c>
      <c r="W77" s="16">
        <f t="shared" si="57"/>
        <v>0</v>
      </c>
    </row>
    <row r="78" spans="1:23">
      <c r="A78" s="5"/>
      <c r="B78" s="6">
        <f t="shared" si="42"/>
        <v>0</v>
      </c>
      <c r="C78" s="16">
        <f t="shared" si="43"/>
        <v>0</v>
      </c>
      <c r="D78" s="20"/>
      <c r="E78" s="6"/>
      <c r="F78" s="20"/>
      <c r="G78" s="20" t="str">
        <f t="shared" si="45"/>
        <v/>
      </c>
      <c r="H78" s="20">
        <f t="shared" si="46"/>
        <v>20</v>
      </c>
      <c r="I78" s="20"/>
      <c r="J78" s="7" t="str">
        <f t="shared" si="48"/>
        <v>liter</v>
      </c>
      <c r="K78" s="16">
        <f t="shared" si="56"/>
        <v>0</v>
      </c>
      <c r="L78" s="1"/>
      <c r="M78" s="5"/>
      <c r="N78" s="6">
        <f t="shared" si="49"/>
        <v>0</v>
      </c>
      <c r="O78" s="16">
        <f t="shared" si="44"/>
        <v>0</v>
      </c>
      <c r="P78" s="20"/>
      <c r="Q78" s="6" t="s">
        <v>36</v>
      </c>
      <c r="R78" s="20"/>
      <c r="S78" s="20">
        <f t="shared" si="50"/>
        <v>0</v>
      </c>
      <c r="T78" s="20">
        <f t="shared" si="51"/>
        <v>20</v>
      </c>
      <c r="U78" s="20">
        <f t="shared" si="52"/>
        <v>0</v>
      </c>
      <c r="V78" s="7" t="str">
        <f t="shared" si="53"/>
        <v>ml</v>
      </c>
      <c r="W78" s="16">
        <f t="shared" si="57"/>
        <v>0</v>
      </c>
    </row>
    <row r="79" spans="1:23">
      <c r="A79" s="5"/>
      <c r="B79" s="6">
        <f t="shared" si="42"/>
        <v>0</v>
      </c>
      <c r="C79" s="16">
        <f t="shared" si="43"/>
        <v>0</v>
      </c>
      <c r="D79" s="20"/>
      <c r="E79" s="6"/>
      <c r="F79" s="20"/>
      <c r="G79" s="20" t="str">
        <f t="shared" si="45"/>
        <v/>
      </c>
      <c r="H79" s="20">
        <f t="shared" si="46"/>
        <v>20</v>
      </c>
      <c r="I79" s="20"/>
      <c r="J79" s="7" t="str">
        <f t="shared" si="48"/>
        <v>liter</v>
      </c>
      <c r="K79" s="16">
        <f t="shared" si="56"/>
        <v>0</v>
      </c>
      <c r="L79" s="1"/>
      <c r="M79" s="5"/>
      <c r="N79" s="6">
        <f t="shared" si="49"/>
        <v>0</v>
      </c>
      <c r="O79" s="16">
        <f t="shared" si="44"/>
        <v>0</v>
      </c>
      <c r="P79" s="20"/>
      <c r="Q79" s="6" t="s">
        <v>36</v>
      </c>
      <c r="R79" s="20"/>
      <c r="S79" s="20">
        <f t="shared" si="50"/>
        <v>0</v>
      </c>
      <c r="T79" s="20">
        <f t="shared" si="51"/>
        <v>20</v>
      </c>
      <c r="U79" s="20">
        <f t="shared" si="52"/>
        <v>0</v>
      </c>
      <c r="V79" s="7" t="str">
        <f t="shared" si="53"/>
        <v>ml</v>
      </c>
      <c r="W79" s="16">
        <f t="shared" si="57"/>
        <v>0</v>
      </c>
    </row>
    <row r="80" spans="1:23">
      <c r="A80" s="5"/>
      <c r="B80" s="6">
        <f t="shared" si="42"/>
        <v>0</v>
      </c>
      <c r="C80" s="16">
        <f t="shared" si="43"/>
        <v>0</v>
      </c>
      <c r="D80" s="20"/>
      <c r="E80" s="6"/>
      <c r="F80" s="20"/>
      <c r="G80" s="20" t="str">
        <f t="shared" si="45"/>
        <v/>
      </c>
      <c r="H80" s="20">
        <f t="shared" si="46"/>
        <v>20</v>
      </c>
      <c r="I80" s="20"/>
      <c r="J80" s="7" t="str">
        <f t="shared" si="48"/>
        <v>liter</v>
      </c>
      <c r="K80" s="16">
        <f t="shared" si="56"/>
        <v>0</v>
      </c>
      <c r="L80" s="1"/>
      <c r="M80" s="5"/>
      <c r="N80" s="6">
        <f t="shared" si="49"/>
        <v>0</v>
      </c>
      <c r="O80" s="16">
        <f t="shared" si="44"/>
        <v>0</v>
      </c>
      <c r="P80" s="20"/>
      <c r="Q80" s="6" t="s">
        <v>36</v>
      </c>
      <c r="R80" s="20"/>
      <c r="S80" s="20">
        <f t="shared" si="50"/>
        <v>0</v>
      </c>
      <c r="T80" s="20">
        <f t="shared" si="51"/>
        <v>20</v>
      </c>
      <c r="U80" s="20">
        <f t="shared" si="52"/>
        <v>0</v>
      </c>
      <c r="V80" s="7" t="str">
        <f t="shared" si="53"/>
        <v>ml</v>
      </c>
      <c r="W80" s="16">
        <f t="shared" si="57"/>
        <v>0</v>
      </c>
    </row>
    <row r="81" spans="1:23">
      <c r="A81" s="5"/>
      <c r="B81" s="6">
        <f t="shared" si="42"/>
        <v>0</v>
      </c>
      <c r="C81" s="16">
        <f t="shared" si="43"/>
        <v>0</v>
      </c>
      <c r="D81" s="20"/>
      <c r="E81" s="6"/>
      <c r="F81" s="20"/>
      <c r="G81" s="20" t="str">
        <f t="shared" si="45"/>
        <v/>
      </c>
      <c r="H81" s="20">
        <f t="shared" si="46"/>
        <v>20</v>
      </c>
      <c r="I81" s="20"/>
      <c r="J81" s="7" t="str">
        <f t="shared" si="48"/>
        <v>liter</v>
      </c>
      <c r="K81" s="16">
        <f t="shared" si="56"/>
        <v>0</v>
      </c>
      <c r="L81" s="1"/>
      <c r="M81" s="5"/>
      <c r="N81" s="6">
        <f t="shared" si="49"/>
        <v>0</v>
      </c>
      <c r="O81" s="16">
        <f t="shared" si="44"/>
        <v>0</v>
      </c>
      <c r="P81" s="20"/>
      <c r="Q81" s="6" t="s">
        <v>36</v>
      </c>
      <c r="R81" s="20"/>
      <c r="S81" s="20">
        <f t="shared" si="50"/>
        <v>0</v>
      </c>
      <c r="T81" s="20">
        <f t="shared" si="51"/>
        <v>20</v>
      </c>
      <c r="U81" s="20">
        <f t="shared" si="52"/>
        <v>0</v>
      </c>
      <c r="V81" s="7" t="str">
        <f t="shared" si="53"/>
        <v>ml</v>
      </c>
      <c r="W81" s="16">
        <f t="shared" si="57"/>
        <v>0</v>
      </c>
    </row>
    <row r="82" spans="1:23">
      <c r="A82" s="5"/>
      <c r="B82" s="6">
        <f t="shared" si="42"/>
        <v>0</v>
      </c>
      <c r="C82" s="16">
        <f t="shared" si="43"/>
        <v>0</v>
      </c>
      <c r="D82" s="20"/>
      <c r="E82" s="6"/>
      <c r="F82" s="20"/>
      <c r="G82" s="20" t="str">
        <f t="shared" si="45"/>
        <v/>
      </c>
      <c r="H82" s="20">
        <f t="shared" si="46"/>
        <v>20</v>
      </c>
      <c r="I82" s="20"/>
      <c r="J82" s="7" t="str">
        <f t="shared" si="48"/>
        <v>liter</v>
      </c>
      <c r="K82" s="16">
        <f t="shared" si="56"/>
        <v>0</v>
      </c>
      <c r="L82" s="1"/>
      <c r="M82" s="5"/>
      <c r="N82" s="6">
        <f t="shared" si="49"/>
        <v>0</v>
      </c>
      <c r="O82" s="16">
        <f t="shared" si="44"/>
        <v>0</v>
      </c>
      <c r="P82" s="20"/>
      <c r="Q82" s="6" t="s">
        <v>36</v>
      </c>
      <c r="R82" s="20"/>
      <c r="S82" s="20">
        <f t="shared" si="50"/>
        <v>0</v>
      </c>
      <c r="T82" s="20">
        <f t="shared" si="51"/>
        <v>20</v>
      </c>
      <c r="U82" s="20">
        <f t="shared" si="52"/>
        <v>0</v>
      </c>
      <c r="V82" s="7" t="str">
        <f t="shared" si="53"/>
        <v>ml</v>
      </c>
      <c r="W82" s="16">
        <f t="shared" si="57"/>
        <v>0</v>
      </c>
    </row>
    <row r="83" spans="1:23">
      <c r="A83" s="8"/>
      <c r="B83" s="9">
        <f t="shared" si="42"/>
        <v>0</v>
      </c>
      <c r="C83" s="16">
        <f t="shared" si="43"/>
        <v>0</v>
      </c>
      <c r="D83" s="20"/>
      <c r="E83" s="9"/>
      <c r="F83" s="20"/>
      <c r="G83" s="20" t="str">
        <f t="shared" si="45"/>
        <v/>
      </c>
      <c r="H83" s="20">
        <f t="shared" si="46"/>
        <v>20</v>
      </c>
      <c r="I83" s="20"/>
      <c r="J83" s="10" t="str">
        <f t="shared" si="48"/>
        <v>liter</v>
      </c>
      <c r="K83" s="16">
        <f t="shared" si="56"/>
        <v>0</v>
      </c>
      <c r="L83" s="1"/>
      <c r="M83" s="8"/>
      <c r="N83" s="9">
        <f t="shared" si="49"/>
        <v>0</v>
      </c>
      <c r="O83" s="16">
        <f t="shared" si="44"/>
        <v>0</v>
      </c>
      <c r="P83" s="20"/>
      <c r="Q83" s="9" t="s">
        <v>36</v>
      </c>
      <c r="R83" s="20"/>
      <c r="S83" s="20">
        <f t="shared" si="50"/>
        <v>0</v>
      </c>
      <c r="T83" s="20">
        <f t="shared" si="51"/>
        <v>20</v>
      </c>
      <c r="U83" s="20">
        <f t="shared" si="52"/>
        <v>0</v>
      </c>
      <c r="V83" s="10" t="str">
        <f t="shared" si="53"/>
        <v>ml</v>
      </c>
      <c r="W83" s="16">
        <f t="shared" si="57"/>
        <v>0</v>
      </c>
    </row>
    <row r="84" spans="1:23" ht="22.95" customHeight="1">
      <c r="A84" s="23" t="s">
        <v>49</v>
      </c>
      <c r="B84" s="31"/>
      <c r="C84" s="32"/>
      <c r="D84" s="33"/>
      <c r="E84" s="34"/>
      <c r="F84" s="33"/>
      <c r="G84" s="33"/>
      <c r="H84" s="33"/>
      <c r="I84" s="33"/>
      <c r="J84" s="34"/>
      <c r="K84" s="18">
        <f>SUM(K69:K83)</f>
        <v>6944</v>
      </c>
      <c r="L84" s="4"/>
      <c r="M84" s="23" t="s">
        <v>49</v>
      </c>
      <c r="N84" s="31"/>
      <c r="O84" s="32"/>
      <c r="P84" s="33"/>
      <c r="Q84" s="34"/>
      <c r="R84" s="33"/>
      <c r="S84" s="33"/>
      <c r="T84" s="33"/>
      <c r="U84" s="33"/>
      <c r="V84" s="34"/>
      <c r="W84" s="18">
        <f>SUM(W69:W83)</f>
        <v>6009.8</v>
      </c>
    </row>
    <row r="85" spans="1:23">
      <c r="C85" s="17"/>
      <c r="D85" s="21"/>
      <c r="F85" s="21"/>
      <c r="G85" s="21"/>
      <c r="H85" s="21"/>
      <c r="I85" s="21"/>
      <c r="K85" s="17"/>
      <c r="O85" s="17"/>
      <c r="P85" s="21"/>
      <c r="R85" s="21"/>
      <c r="S85" s="21"/>
      <c r="T85" s="21"/>
      <c r="U85" s="21"/>
      <c r="W85" s="17"/>
    </row>
    <row r="86" spans="1:23">
      <c r="A86" s="28" t="s">
        <v>57</v>
      </c>
      <c r="B86" s="28"/>
      <c r="C86" s="29"/>
      <c r="D86" s="30"/>
      <c r="E86" s="28"/>
      <c r="F86" s="30"/>
      <c r="G86" s="30"/>
      <c r="H86" s="30"/>
      <c r="I86" s="30"/>
      <c r="J86" s="28"/>
      <c r="K86" s="29"/>
      <c r="M86" s="28" t="s">
        <v>58</v>
      </c>
      <c r="N86" s="28"/>
      <c r="O86" s="29"/>
      <c r="P86" s="30"/>
      <c r="Q86" s="28"/>
      <c r="R86" s="30"/>
      <c r="S86" s="30"/>
      <c r="T86" s="30"/>
      <c r="U86" s="30"/>
      <c r="V86" s="28"/>
      <c r="W86" s="29"/>
    </row>
    <row r="87" spans="1:23" ht="22.05" customHeight="1">
      <c r="A87" s="22" t="s">
        <v>24</v>
      </c>
      <c r="B87" s="22" t="str">
        <f t="shared" ref="B87:B102" si="58">B11</f>
        <v>Insek Produk</v>
      </c>
      <c r="C87" s="24" t="str">
        <f t="shared" ref="C87:C102" si="59">C11</f>
        <v>Koste per L</v>
      </c>
      <c r="D87" s="25" t="s">
        <v>27</v>
      </c>
      <c r="E87" s="22" t="s">
        <v>28</v>
      </c>
      <c r="F87" s="25" t="s">
        <v>29</v>
      </c>
      <c r="G87" s="25" t="s">
        <v>30</v>
      </c>
      <c r="H87" s="25" t="s">
        <v>31</v>
      </c>
      <c r="I87" s="25" t="s">
        <v>32</v>
      </c>
      <c r="J87" s="22" t="s">
        <v>28</v>
      </c>
      <c r="K87" s="24" t="s">
        <v>33</v>
      </c>
      <c r="M87" s="22" t="s">
        <v>24</v>
      </c>
      <c r="N87" s="22" t="s">
        <v>34</v>
      </c>
      <c r="O87" s="24" t="str">
        <f t="shared" ref="O87:O102" si="60">O11</f>
        <v>Koste per L</v>
      </c>
      <c r="P87" s="25" t="s">
        <v>27</v>
      </c>
      <c r="Q87" s="22" t="s">
        <v>28</v>
      </c>
      <c r="R87" s="25" t="s">
        <v>29</v>
      </c>
      <c r="S87" s="25" t="s">
        <v>30</v>
      </c>
      <c r="T87" s="25" t="s">
        <v>31</v>
      </c>
      <c r="U87" s="25" t="s">
        <v>32</v>
      </c>
      <c r="V87" s="22" t="s">
        <v>28</v>
      </c>
      <c r="W87" s="24" t="s">
        <v>33</v>
      </c>
    </row>
    <row r="88" spans="1:23">
      <c r="A88" s="5">
        <v>5</v>
      </c>
      <c r="B88" s="6" t="str">
        <f t="shared" si="58"/>
        <v>Soil458</v>
      </c>
      <c r="C88" s="16">
        <f t="shared" si="59"/>
        <v>400</v>
      </c>
      <c r="D88" s="20">
        <v>8.3299999999999999E-2</v>
      </c>
      <c r="E88" s="6" t="s">
        <v>36</v>
      </c>
      <c r="F88" s="20">
        <v>600</v>
      </c>
      <c r="G88" s="20">
        <f t="shared" ref="G88:G102" si="61">IF($B88="","",IF(LOWER($E88)="ml/l",$D88*$F88,IF(LOWER($E88)="ml/ha",$D88,IF(OR(LOWER($E88)="l/ha",LOWER($E88)="liter/ha",LOWER($E88)="kg/ha"),$D88,""))))</f>
        <v>49.98</v>
      </c>
      <c r="H88" s="20">
        <f t="shared" ref="H88:H102" si="62">IF($B88&lt;&gt;"",$I$3,"")</f>
        <v>20</v>
      </c>
      <c r="I88" s="20">
        <f t="shared" ref="I88:I102" si="63">IF($B88="","",IF(OR(LOWER($E88)="ml/l",LOWER($E88)="ml/ha"),IF($G88*$H88&lt;1000,$G88*$H88,$G88*$H88/1000),$G88*$H88))</f>
        <v>999.59999999999991</v>
      </c>
      <c r="J88" s="7" t="str">
        <f t="shared" ref="J88:J102" si="64">IF($B88="","",IF(OR(LOWER($E88)="ml/l",LOWER($E88)="ml/ha"),IF($G88*$H88&lt;1000,"ml","liter"),IF(LOWER($E88)="kg/ha","kg","liter")))</f>
        <v>ml</v>
      </c>
      <c r="K88" s="16">
        <f>IF($B88="","",IF($C88="",0,IF($J88="ml",$I88/1000*$C88,$I88*$C88)))</f>
        <v>399.84</v>
      </c>
      <c r="L88" s="1"/>
      <c r="M88" s="5">
        <v>5</v>
      </c>
      <c r="N88" s="6" t="str">
        <f t="shared" ref="N88:N102" si="65">N31</f>
        <v>StrepMix</v>
      </c>
      <c r="O88" s="16">
        <f t="shared" si="60"/>
        <v>550</v>
      </c>
      <c r="P88" s="20">
        <v>1</v>
      </c>
      <c r="Q88" s="6" t="s">
        <v>36</v>
      </c>
      <c r="R88" s="20">
        <v>600</v>
      </c>
      <c r="S88" s="20">
        <f t="shared" ref="S88:S102" si="66">IF($N88="","",IF(LOWER($Q88)="ml/l",$P88*$R88,IF(LOWER($Q88)="ml/ha",$P88,IF(OR(LOWER($Q88)="l/ha",LOWER($Q88)="liter/ha",LOWER($Q88)="kg/ha"),$P88,""))))</f>
        <v>600</v>
      </c>
      <c r="T88" s="20">
        <f t="shared" ref="T88:T102" si="67">IF($N88&lt;&gt;"",$I$3,"")</f>
        <v>20</v>
      </c>
      <c r="U88" s="20">
        <f t="shared" ref="U88:U102" si="68">IF($N88="","",IF(OR(LOWER($Q88)="ml/l",LOWER($Q88)="ml/ha"),IF($S88*$T88&lt;1000,$S88*$T88,$S88*$T88/1000),$S88*$T88))</f>
        <v>12</v>
      </c>
      <c r="V88" s="7" t="str">
        <f t="shared" ref="V88:V102" si="69">IF($N88="","",IF(OR(LOWER($Q88)="ml/l",LOWER($Q88)="ml/ha"),IF($S88*$T88&lt;1000,"ml","liter"),IF(LOWER($Q88)="kg/ha","kg","liter")))</f>
        <v>liter</v>
      </c>
      <c r="W88" s="16">
        <f>IF($N88="","",IF($O88="",0,IF($V88="ml",$U88/1000*$O88,$U88*$O88)))</f>
        <v>6600</v>
      </c>
    </row>
    <row r="89" spans="1:23">
      <c r="A89" s="5"/>
      <c r="B89" s="6" t="str">
        <f t="shared" si="58"/>
        <v>SoilBTK</v>
      </c>
      <c r="C89" s="16">
        <f t="shared" si="59"/>
        <v>305</v>
      </c>
      <c r="D89" s="20">
        <v>0.5</v>
      </c>
      <c r="E89" s="6" t="s">
        <v>36</v>
      </c>
      <c r="F89" s="20">
        <v>600</v>
      </c>
      <c r="G89" s="20">
        <f t="shared" si="61"/>
        <v>300</v>
      </c>
      <c r="H89" s="20">
        <f t="shared" si="62"/>
        <v>20</v>
      </c>
      <c r="I89" s="20">
        <f t="shared" si="63"/>
        <v>6</v>
      </c>
      <c r="J89" s="7" t="str">
        <f t="shared" si="64"/>
        <v>liter</v>
      </c>
      <c r="K89" s="16">
        <f t="shared" ref="K89:K93" si="70">IF($B89="","",IF($C89="",0,IF($J89="ml",$I89/1000*$C89,$I89*$C89)))</f>
        <v>1830</v>
      </c>
      <c r="L89" s="1"/>
      <c r="M89" s="5"/>
      <c r="N89" s="6" t="str">
        <f t="shared" si="65"/>
        <v>Kompostee (Preserveer)</v>
      </c>
      <c r="O89" s="16">
        <f t="shared" si="60"/>
        <v>2.4500000000000002</v>
      </c>
      <c r="P89" s="20">
        <v>10</v>
      </c>
      <c r="Q89" s="6" t="s">
        <v>36</v>
      </c>
      <c r="R89" s="20">
        <v>600</v>
      </c>
      <c r="S89" s="20">
        <f t="shared" si="66"/>
        <v>6000</v>
      </c>
      <c r="T89" s="20">
        <f t="shared" si="67"/>
        <v>20</v>
      </c>
      <c r="U89" s="20">
        <f t="shared" si="68"/>
        <v>120</v>
      </c>
      <c r="V89" s="7" t="str">
        <f t="shared" si="69"/>
        <v>liter</v>
      </c>
      <c r="W89" s="16">
        <f t="shared" ref="W89:W93" si="71">IF($N89="","",IF($O89="",0,IF($V89="ml",$U89/1000*$O89,$U89*$O89)))</f>
        <v>294</v>
      </c>
    </row>
    <row r="90" spans="1:23">
      <c r="A90" s="5"/>
      <c r="B90" s="6" t="str">
        <f t="shared" si="58"/>
        <v>SoilCHIT</v>
      </c>
      <c r="C90" s="16">
        <f t="shared" si="59"/>
        <v>305</v>
      </c>
      <c r="D90" s="20">
        <v>0.5</v>
      </c>
      <c r="E90" s="6" t="s">
        <v>36</v>
      </c>
      <c r="F90" s="20">
        <v>600</v>
      </c>
      <c r="G90" s="20">
        <f t="shared" si="61"/>
        <v>300</v>
      </c>
      <c r="H90" s="20">
        <f t="shared" si="62"/>
        <v>20</v>
      </c>
      <c r="I90" s="20">
        <f t="shared" si="63"/>
        <v>6</v>
      </c>
      <c r="J90" s="7" t="str">
        <f t="shared" si="64"/>
        <v>liter</v>
      </c>
      <c r="K90" s="16">
        <f t="shared" si="70"/>
        <v>1830</v>
      </c>
      <c r="L90" s="1"/>
      <c r="M90" s="5"/>
      <c r="N90" s="6" t="str">
        <f t="shared" si="65"/>
        <v>Soil-Ca</v>
      </c>
      <c r="O90" s="16">
        <f t="shared" si="60"/>
        <v>34</v>
      </c>
      <c r="P90" s="20">
        <v>0.5</v>
      </c>
      <c r="Q90" s="6" t="s">
        <v>36</v>
      </c>
      <c r="R90" s="20">
        <v>600</v>
      </c>
      <c r="S90" s="20">
        <f t="shared" si="66"/>
        <v>300</v>
      </c>
      <c r="T90" s="20">
        <f t="shared" si="67"/>
        <v>20</v>
      </c>
      <c r="U90" s="20">
        <f t="shared" si="68"/>
        <v>6</v>
      </c>
      <c r="V90" s="7" t="str">
        <f t="shared" si="69"/>
        <v>liter</v>
      </c>
      <c r="W90" s="16">
        <f t="shared" si="71"/>
        <v>204</v>
      </c>
    </row>
    <row r="91" spans="1:23">
      <c r="A91" s="5"/>
      <c r="B91" s="6" t="str">
        <f t="shared" si="58"/>
        <v>Soil-KT (Kompostee)</v>
      </c>
      <c r="C91" s="16">
        <f t="shared" si="59"/>
        <v>2.1</v>
      </c>
      <c r="D91" s="20">
        <v>10</v>
      </c>
      <c r="E91" s="6" t="s">
        <v>36</v>
      </c>
      <c r="F91" s="20">
        <v>600</v>
      </c>
      <c r="G91" s="20">
        <f t="shared" si="61"/>
        <v>6000</v>
      </c>
      <c r="H91" s="20">
        <f t="shared" si="62"/>
        <v>20</v>
      </c>
      <c r="I91" s="20">
        <f t="shared" si="63"/>
        <v>120</v>
      </c>
      <c r="J91" s="7" t="str">
        <f t="shared" si="64"/>
        <v>liter</v>
      </c>
      <c r="K91" s="16">
        <f t="shared" si="70"/>
        <v>252</v>
      </c>
      <c r="L91" s="1"/>
      <c r="M91" s="5"/>
      <c r="N91" s="6" t="str">
        <f t="shared" si="65"/>
        <v>Soil-EnerBoost</v>
      </c>
      <c r="O91" s="16">
        <f t="shared" si="60"/>
        <v>19.5</v>
      </c>
      <c r="P91" s="20">
        <v>0.25</v>
      </c>
      <c r="Q91" s="6" t="s">
        <v>36</v>
      </c>
      <c r="R91" s="20">
        <v>600</v>
      </c>
      <c r="S91" s="20">
        <f t="shared" si="66"/>
        <v>150</v>
      </c>
      <c r="T91" s="20">
        <f t="shared" si="67"/>
        <v>20</v>
      </c>
      <c r="U91" s="20">
        <f t="shared" si="68"/>
        <v>3</v>
      </c>
      <c r="V91" s="7" t="str">
        <f t="shared" si="69"/>
        <v>liter</v>
      </c>
      <c r="W91" s="16">
        <f t="shared" si="71"/>
        <v>58.5</v>
      </c>
    </row>
    <row r="92" spans="1:23">
      <c r="A92" s="5"/>
      <c r="B92" s="6" t="str">
        <f t="shared" si="58"/>
        <v>SoilMK</v>
      </c>
      <c r="C92" s="16">
        <f t="shared" si="59"/>
        <v>32.5</v>
      </c>
      <c r="D92" s="20">
        <v>3</v>
      </c>
      <c r="E92" s="6" t="s">
        <v>36</v>
      </c>
      <c r="F92" s="20">
        <v>600</v>
      </c>
      <c r="G92" s="20">
        <f t="shared" si="61"/>
        <v>1800</v>
      </c>
      <c r="H92" s="20">
        <f t="shared" si="62"/>
        <v>20</v>
      </c>
      <c r="I92" s="20">
        <f t="shared" si="63"/>
        <v>36</v>
      </c>
      <c r="J92" s="7" t="str">
        <f t="shared" si="64"/>
        <v>liter</v>
      </c>
      <c r="K92" s="16">
        <f t="shared" si="70"/>
        <v>1170</v>
      </c>
      <c r="L92" s="1"/>
      <c r="M92" s="5"/>
      <c r="N92" s="6" t="str">
        <f t="shared" si="65"/>
        <v>Soil-MK</v>
      </c>
      <c r="O92" s="16">
        <f t="shared" si="60"/>
        <v>32.5</v>
      </c>
      <c r="P92" s="20">
        <v>0.25</v>
      </c>
      <c r="Q92" s="6" t="s">
        <v>36</v>
      </c>
      <c r="R92" s="20">
        <v>600</v>
      </c>
      <c r="S92" s="20">
        <f t="shared" si="66"/>
        <v>150</v>
      </c>
      <c r="T92" s="20">
        <f t="shared" si="67"/>
        <v>20</v>
      </c>
      <c r="U92" s="20">
        <f t="shared" si="68"/>
        <v>3</v>
      </c>
      <c r="V92" s="7" t="str">
        <f t="shared" si="69"/>
        <v>liter</v>
      </c>
      <c r="W92" s="16">
        <f t="shared" si="71"/>
        <v>97.5</v>
      </c>
    </row>
    <row r="93" spans="1:23">
      <c r="A93" s="5"/>
      <c r="B93" s="6" t="str">
        <f t="shared" si="58"/>
        <v>SoilPP</v>
      </c>
      <c r="C93" s="16">
        <f t="shared" si="59"/>
        <v>9.9499999999999993</v>
      </c>
      <c r="D93" s="20">
        <v>10</v>
      </c>
      <c r="E93" s="6" t="s">
        <v>36</v>
      </c>
      <c r="F93" s="20">
        <v>600</v>
      </c>
      <c r="G93" s="20">
        <f t="shared" si="61"/>
        <v>6000</v>
      </c>
      <c r="H93" s="20">
        <f t="shared" si="62"/>
        <v>20</v>
      </c>
      <c r="I93" s="20">
        <f t="shared" si="63"/>
        <v>120</v>
      </c>
      <c r="J93" s="7" t="str">
        <f t="shared" si="64"/>
        <v>liter</v>
      </c>
      <c r="K93" s="16">
        <f t="shared" si="70"/>
        <v>1194</v>
      </c>
      <c r="L93" s="1"/>
      <c r="M93" s="5"/>
      <c r="N93" s="6" t="str">
        <f t="shared" si="65"/>
        <v>Soil-MFD</v>
      </c>
      <c r="O93" s="16">
        <f t="shared" si="60"/>
        <v>86.9</v>
      </c>
      <c r="P93" s="20">
        <v>100</v>
      </c>
      <c r="Q93" s="6" t="s">
        <v>48</v>
      </c>
      <c r="R93" s="20"/>
      <c r="S93" s="20">
        <f t="shared" si="66"/>
        <v>100</v>
      </c>
      <c r="T93" s="20">
        <f t="shared" si="67"/>
        <v>20</v>
      </c>
      <c r="U93" s="20">
        <f t="shared" si="68"/>
        <v>2</v>
      </c>
      <c r="V93" s="7" t="str">
        <f t="shared" si="69"/>
        <v>liter</v>
      </c>
      <c r="W93" s="16">
        <f t="shared" si="71"/>
        <v>173.8</v>
      </c>
    </row>
    <row r="94" spans="1:23">
      <c r="A94" s="5"/>
      <c r="B94" s="6">
        <f t="shared" si="58"/>
        <v>0</v>
      </c>
      <c r="C94" s="16">
        <f t="shared" si="59"/>
        <v>0</v>
      </c>
      <c r="D94" s="20"/>
      <c r="E94" s="6"/>
      <c r="F94" s="20"/>
      <c r="G94" s="20" t="str">
        <f t="shared" si="61"/>
        <v/>
      </c>
      <c r="H94" s="20">
        <f t="shared" si="62"/>
        <v>20</v>
      </c>
      <c r="I94" s="20"/>
      <c r="J94" s="7" t="str">
        <f t="shared" si="64"/>
        <v>liter</v>
      </c>
      <c r="K94" s="16">
        <f t="shared" ref="K94:K102" si="72">IF($B94="","",IF($C94="",0,IF($J94="ml",$I94/1000*$C94,$I94*$C94)))</f>
        <v>0</v>
      </c>
      <c r="L94" s="1"/>
      <c r="M94" s="5"/>
      <c r="N94" s="6" t="str">
        <f t="shared" si="65"/>
        <v>Soil-BSB (SM-3)</v>
      </c>
      <c r="O94" s="16">
        <f t="shared" si="60"/>
        <v>450</v>
      </c>
      <c r="P94" s="20"/>
      <c r="Q94" s="6" t="s">
        <v>36</v>
      </c>
      <c r="R94" s="20"/>
      <c r="S94" s="20">
        <f t="shared" si="66"/>
        <v>0</v>
      </c>
      <c r="T94" s="20">
        <f t="shared" si="67"/>
        <v>20</v>
      </c>
      <c r="U94" s="20">
        <f t="shared" si="68"/>
        <v>0</v>
      </c>
      <c r="V94" s="7" t="str">
        <f t="shared" si="69"/>
        <v>ml</v>
      </c>
      <c r="W94" s="16">
        <f t="shared" ref="W94:W102" si="73">IF($N94="","",IF($O94="",0,IF($V94="ml",$U94/1000*$O94,$U94*$O94)))</f>
        <v>0</v>
      </c>
    </row>
    <row r="95" spans="1:23">
      <c r="A95" s="5"/>
      <c r="B95" s="6">
        <f t="shared" si="58"/>
        <v>0</v>
      </c>
      <c r="C95" s="16">
        <f t="shared" si="59"/>
        <v>0</v>
      </c>
      <c r="D95" s="20"/>
      <c r="E95" s="6"/>
      <c r="F95" s="20"/>
      <c r="G95" s="20" t="str">
        <f t="shared" si="61"/>
        <v/>
      </c>
      <c r="H95" s="20">
        <f t="shared" si="62"/>
        <v>20</v>
      </c>
      <c r="I95" s="20"/>
      <c r="J95" s="7" t="str">
        <f t="shared" si="64"/>
        <v>liter</v>
      </c>
      <c r="K95" s="16">
        <f t="shared" si="72"/>
        <v>0</v>
      </c>
      <c r="L95" s="1"/>
      <c r="M95" s="5"/>
      <c r="N95" s="6">
        <f t="shared" si="65"/>
        <v>0</v>
      </c>
      <c r="O95" s="16">
        <f t="shared" si="60"/>
        <v>0</v>
      </c>
      <c r="P95" s="20"/>
      <c r="Q95" s="6" t="s">
        <v>36</v>
      </c>
      <c r="R95" s="20"/>
      <c r="S95" s="20">
        <f t="shared" si="66"/>
        <v>0</v>
      </c>
      <c r="T95" s="20">
        <f t="shared" si="67"/>
        <v>20</v>
      </c>
      <c r="U95" s="20">
        <f t="shared" si="68"/>
        <v>0</v>
      </c>
      <c r="V95" s="7" t="str">
        <f t="shared" si="69"/>
        <v>ml</v>
      </c>
      <c r="W95" s="16">
        <f t="shared" si="73"/>
        <v>0</v>
      </c>
    </row>
    <row r="96" spans="1:23">
      <c r="A96" s="5"/>
      <c r="B96" s="6">
        <f t="shared" si="58"/>
        <v>0</v>
      </c>
      <c r="C96" s="16">
        <f t="shared" si="59"/>
        <v>0</v>
      </c>
      <c r="D96" s="20"/>
      <c r="E96" s="6"/>
      <c r="F96" s="20"/>
      <c r="G96" s="20" t="str">
        <f t="shared" si="61"/>
        <v/>
      </c>
      <c r="H96" s="20">
        <f t="shared" si="62"/>
        <v>20</v>
      </c>
      <c r="I96" s="20"/>
      <c r="J96" s="7" t="str">
        <f t="shared" si="64"/>
        <v>liter</v>
      </c>
      <c r="K96" s="16">
        <f t="shared" si="72"/>
        <v>0</v>
      </c>
      <c r="L96" s="1"/>
      <c r="M96" s="5"/>
      <c r="N96" s="6">
        <f t="shared" si="65"/>
        <v>0</v>
      </c>
      <c r="O96" s="16">
        <f t="shared" si="60"/>
        <v>0</v>
      </c>
      <c r="P96" s="20"/>
      <c r="Q96" s="6" t="s">
        <v>36</v>
      </c>
      <c r="R96" s="20"/>
      <c r="S96" s="20">
        <f t="shared" si="66"/>
        <v>0</v>
      </c>
      <c r="T96" s="20">
        <f t="shared" si="67"/>
        <v>20</v>
      </c>
      <c r="U96" s="20">
        <f t="shared" si="68"/>
        <v>0</v>
      </c>
      <c r="V96" s="7" t="str">
        <f t="shared" si="69"/>
        <v>ml</v>
      </c>
      <c r="W96" s="16">
        <f t="shared" si="73"/>
        <v>0</v>
      </c>
    </row>
    <row r="97" spans="1:23">
      <c r="A97" s="5"/>
      <c r="B97" s="6">
        <f t="shared" si="58"/>
        <v>0</v>
      </c>
      <c r="C97" s="16">
        <f t="shared" si="59"/>
        <v>0</v>
      </c>
      <c r="D97" s="20"/>
      <c r="E97" s="6"/>
      <c r="F97" s="20"/>
      <c r="G97" s="20" t="str">
        <f t="shared" si="61"/>
        <v/>
      </c>
      <c r="H97" s="20">
        <f t="shared" si="62"/>
        <v>20</v>
      </c>
      <c r="I97" s="20"/>
      <c r="J97" s="7" t="str">
        <f t="shared" si="64"/>
        <v>liter</v>
      </c>
      <c r="K97" s="16">
        <f t="shared" si="72"/>
        <v>0</v>
      </c>
      <c r="L97" s="1"/>
      <c r="M97" s="5"/>
      <c r="N97" s="6">
        <f t="shared" si="65"/>
        <v>0</v>
      </c>
      <c r="O97" s="16">
        <f t="shared" si="60"/>
        <v>0</v>
      </c>
      <c r="P97" s="20"/>
      <c r="Q97" s="6" t="s">
        <v>36</v>
      </c>
      <c r="R97" s="20"/>
      <c r="S97" s="20">
        <f t="shared" si="66"/>
        <v>0</v>
      </c>
      <c r="T97" s="20">
        <f t="shared" si="67"/>
        <v>20</v>
      </c>
      <c r="U97" s="20">
        <f t="shared" si="68"/>
        <v>0</v>
      </c>
      <c r="V97" s="7" t="str">
        <f t="shared" si="69"/>
        <v>ml</v>
      </c>
      <c r="W97" s="16">
        <f t="shared" si="73"/>
        <v>0</v>
      </c>
    </row>
    <row r="98" spans="1:23">
      <c r="A98" s="5"/>
      <c r="B98" s="6">
        <f t="shared" si="58"/>
        <v>0</v>
      </c>
      <c r="C98" s="16">
        <f t="shared" si="59"/>
        <v>0</v>
      </c>
      <c r="D98" s="20"/>
      <c r="E98" s="6"/>
      <c r="F98" s="20"/>
      <c r="G98" s="20" t="str">
        <f t="shared" si="61"/>
        <v/>
      </c>
      <c r="H98" s="20">
        <f t="shared" si="62"/>
        <v>20</v>
      </c>
      <c r="I98" s="20"/>
      <c r="J98" s="7" t="str">
        <f t="shared" si="64"/>
        <v>liter</v>
      </c>
      <c r="K98" s="16">
        <f t="shared" si="72"/>
        <v>0</v>
      </c>
      <c r="L98" s="1"/>
      <c r="M98" s="5"/>
      <c r="N98" s="6">
        <f t="shared" si="65"/>
        <v>0</v>
      </c>
      <c r="O98" s="16">
        <f t="shared" si="60"/>
        <v>0</v>
      </c>
      <c r="P98" s="20"/>
      <c r="Q98" s="6" t="s">
        <v>36</v>
      </c>
      <c r="R98" s="20"/>
      <c r="S98" s="20">
        <f t="shared" si="66"/>
        <v>0</v>
      </c>
      <c r="T98" s="20">
        <f t="shared" si="67"/>
        <v>20</v>
      </c>
      <c r="U98" s="20">
        <f t="shared" si="68"/>
        <v>0</v>
      </c>
      <c r="V98" s="7" t="str">
        <f t="shared" si="69"/>
        <v>ml</v>
      </c>
      <c r="W98" s="16">
        <f t="shared" si="73"/>
        <v>0</v>
      </c>
    </row>
    <row r="99" spans="1:23">
      <c r="A99" s="5"/>
      <c r="B99" s="6">
        <f t="shared" si="58"/>
        <v>0</v>
      </c>
      <c r="C99" s="16">
        <f t="shared" si="59"/>
        <v>0</v>
      </c>
      <c r="D99" s="20"/>
      <c r="E99" s="6"/>
      <c r="F99" s="20"/>
      <c r="G99" s="20" t="str">
        <f t="shared" si="61"/>
        <v/>
      </c>
      <c r="H99" s="20">
        <f t="shared" si="62"/>
        <v>20</v>
      </c>
      <c r="I99" s="20"/>
      <c r="J99" s="7" t="str">
        <f t="shared" si="64"/>
        <v>liter</v>
      </c>
      <c r="K99" s="16">
        <f t="shared" si="72"/>
        <v>0</v>
      </c>
      <c r="L99" s="1"/>
      <c r="M99" s="5"/>
      <c r="N99" s="6">
        <f t="shared" si="65"/>
        <v>0</v>
      </c>
      <c r="O99" s="16">
        <f t="shared" si="60"/>
        <v>0</v>
      </c>
      <c r="P99" s="20"/>
      <c r="Q99" s="6" t="s">
        <v>36</v>
      </c>
      <c r="R99" s="20"/>
      <c r="S99" s="20">
        <f t="shared" si="66"/>
        <v>0</v>
      </c>
      <c r="T99" s="20">
        <f t="shared" si="67"/>
        <v>20</v>
      </c>
      <c r="U99" s="20">
        <f t="shared" si="68"/>
        <v>0</v>
      </c>
      <c r="V99" s="7" t="str">
        <f t="shared" si="69"/>
        <v>ml</v>
      </c>
      <c r="W99" s="16">
        <f t="shared" si="73"/>
        <v>0</v>
      </c>
    </row>
    <row r="100" spans="1:23">
      <c r="A100" s="5"/>
      <c r="B100" s="6">
        <f t="shared" si="58"/>
        <v>0</v>
      </c>
      <c r="C100" s="16">
        <f t="shared" si="59"/>
        <v>0</v>
      </c>
      <c r="D100" s="20"/>
      <c r="E100" s="6"/>
      <c r="F100" s="20"/>
      <c r="G100" s="20" t="str">
        <f t="shared" si="61"/>
        <v/>
      </c>
      <c r="H100" s="20">
        <f t="shared" si="62"/>
        <v>20</v>
      </c>
      <c r="I100" s="20"/>
      <c r="J100" s="7" t="str">
        <f t="shared" si="64"/>
        <v>liter</v>
      </c>
      <c r="K100" s="16">
        <f t="shared" si="72"/>
        <v>0</v>
      </c>
      <c r="L100" s="1"/>
      <c r="M100" s="5"/>
      <c r="N100" s="6">
        <f t="shared" si="65"/>
        <v>0</v>
      </c>
      <c r="O100" s="16">
        <f t="shared" si="60"/>
        <v>0</v>
      </c>
      <c r="P100" s="20"/>
      <c r="Q100" s="6" t="s">
        <v>36</v>
      </c>
      <c r="R100" s="20"/>
      <c r="S100" s="20">
        <f t="shared" si="66"/>
        <v>0</v>
      </c>
      <c r="T100" s="20">
        <f t="shared" si="67"/>
        <v>20</v>
      </c>
      <c r="U100" s="20">
        <f t="shared" si="68"/>
        <v>0</v>
      </c>
      <c r="V100" s="7" t="str">
        <f t="shared" si="69"/>
        <v>ml</v>
      </c>
      <c r="W100" s="16">
        <f t="shared" si="73"/>
        <v>0</v>
      </c>
    </row>
    <row r="101" spans="1:23">
      <c r="A101" s="5"/>
      <c r="B101" s="6">
        <f t="shared" si="58"/>
        <v>0</v>
      </c>
      <c r="C101" s="16">
        <f t="shared" si="59"/>
        <v>0</v>
      </c>
      <c r="D101" s="20"/>
      <c r="E101" s="6"/>
      <c r="F101" s="20"/>
      <c r="G101" s="20" t="str">
        <f t="shared" si="61"/>
        <v/>
      </c>
      <c r="H101" s="20">
        <f t="shared" si="62"/>
        <v>20</v>
      </c>
      <c r="I101" s="20"/>
      <c r="J101" s="7" t="str">
        <f t="shared" si="64"/>
        <v>liter</v>
      </c>
      <c r="K101" s="16">
        <f t="shared" si="72"/>
        <v>0</v>
      </c>
      <c r="L101" s="1"/>
      <c r="M101" s="5"/>
      <c r="N101" s="6">
        <f t="shared" si="65"/>
        <v>0</v>
      </c>
      <c r="O101" s="16">
        <f t="shared" si="60"/>
        <v>0</v>
      </c>
      <c r="P101" s="20"/>
      <c r="Q101" s="6" t="s">
        <v>36</v>
      </c>
      <c r="R101" s="20"/>
      <c r="S101" s="20">
        <f t="shared" si="66"/>
        <v>0</v>
      </c>
      <c r="T101" s="20">
        <f t="shared" si="67"/>
        <v>20</v>
      </c>
      <c r="U101" s="20">
        <f t="shared" si="68"/>
        <v>0</v>
      </c>
      <c r="V101" s="7" t="str">
        <f t="shared" si="69"/>
        <v>ml</v>
      </c>
      <c r="W101" s="16">
        <f t="shared" si="73"/>
        <v>0</v>
      </c>
    </row>
    <row r="102" spans="1:23">
      <c r="A102" s="8"/>
      <c r="B102" s="9">
        <f t="shared" si="58"/>
        <v>0</v>
      </c>
      <c r="C102" s="16">
        <f t="shared" si="59"/>
        <v>0</v>
      </c>
      <c r="D102" s="20"/>
      <c r="E102" s="9"/>
      <c r="F102" s="20"/>
      <c r="G102" s="20" t="str">
        <f t="shared" si="61"/>
        <v/>
      </c>
      <c r="H102" s="20">
        <f t="shared" si="62"/>
        <v>20</v>
      </c>
      <c r="I102" s="20"/>
      <c r="J102" s="10" t="str">
        <f t="shared" si="64"/>
        <v>liter</v>
      </c>
      <c r="K102" s="16">
        <f t="shared" si="72"/>
        <v>0</v>
      </c>
      <c r="L102" s="1"/>
      <c r="M102" s="8"/>
      <c r="N102" s="9">
        <f t="shared" si="65"/>
        <v>0</v>
      </c>
      <c r="O102" s="16">
        <f t="shared" si="60"/>
        <v>0</v>
      </c>
      <c r="P102" s="20"/>
      <c r="Q102" s="9" t="s">
        <v>36</v>
      </c>
      <c r="R102" s="20"/>
      <c r="S102" s="20">
        <f t="shared" si="66"/>
        <v>0</v>
      </c>
      <c r="T102" s="20">
        <f t="shared" si="67"/>
        <v>20</v>
      </c>
      <c r="U102" s="20">
        <f t="shared" si="68"/>
        <v>0</v>
      </c>
      <c r="V102" s="10" t="str">
        <f t="shared" si="69"/>
        <v>ml</v>
      </c>
      <c r="W102" s="16">
        <f t="shared" si="73"/>
        <v>0</v>
      </c>
    </row>
    <row r="103" spans="1:23" ht="22.95" customHeight="1">
      <c r="A103" s="23" t="s">
        <v>49</v>
      </c>
      <c r="B103" s="31"/>
      <c r="C103" s="32"/>
      <c r="D103" s="33"/>
      <c r="E103" s="34"/>
      <c r="F103" s="33"/>
      <c r="G103" s="33"/>
      <c r="H103" s="33"/>
      <c r="I103" s="33"/>
      <c r="J103" s="34"/>
      <c r="K103" s="18">
        <f>SUM(K88:K102)</f>
        <v>6675.84</v>
      </c>
      <c r="L103" s="4"/>
      <c r="M103" s="23" t="s">
        <v>49</v>
      </c>
      <c r="N103" s="31"/>
      <c r="O103" s="32"/>
      <c r="P103" s="33"/>
      <c r="Q103" s="34"/>
      <c r="R103" s="33"/>
      <c r="S103" s="33"/>
      <c r="T103" s="33"/>
      <c r="U103" s="33"/>
      <c r="V103" s="34"/>
      <c r="W103" s="18">
        <f>SUM(W88:W102)</f>
        <v>7427.8</v>
      </c>
    </row>
    <row r="104" spans="1:23">
      <c r="C104" s="17"/>
      <c r="D104" s="21"/>
      <c r="F104" s="21"/>
      <c r="G104" s="21"/>
      <c r="H104" s="21"/>
      <c r="I104" s="21"/>
      <c r="K104" s="17"/>
      <c r="O104" s="17"/>
      <c r="P104" s="21"/>
      <c r="R104" s="21"/>
      <c r="S104" s="21"/>
      <c r="T104" s="21"/>
      <c r="U104" s="21"/>
      <c r="W104" s="17"/>
    </row>
    <row r="105" spans="1:23">
      <c r="A105" s="28" t="s">
        <v>59</v>
      </c>
      <c r="B105" s="28"/>
      <c r="C105" s="29"/>
      <c r="D105" s="30"/>
      <c r="E105" s="28"/>
      <c r="F105" s="30"/>
      <c r="G105" s="30"/>
      <c r="H105" s="30"/>
      <c r="I105" s="30"/>
      <c r="J105" s="28"/>
      <c r="K105" s="29"/>
      <c r="M105" s="28" t="s">
        <v>60</v>
      </c>
      <c r="N105" s="28"/>
      <c r="O105" s="29"/>
      <c r="P105" s="30"/>
      <c r="Q105" s="28"/>
      <c r="R105" s="30"/>
      <c r="S105" s="30"/>
      <c r="T105" s="30"/>
      <c r="U105" s="30"/>
      <c r="V105" s="28"/>
      <c r="W105" s="29"/>
    </row>
    <row r="106" spans="1:23" ht="22.05" customHeight="1">
      <c r="A106" s="22" t="s">
        <v>24</v>
      </c>
      <c r="B106" s="22" t="str">
        <f t="shared" ref="B106:B121" si="74">B11</f>
        <v>Insek Produk</v>
      </c>
      <c r="C106" s="24" t="str">
        <f t="shared" ref="C106:C121" si="75">C11</f>
        <v>Koste per L</v>
      </c>
      <c r="D106" s="25" t="s">
        <v>27</v>
      </c>
      <c r="E106" s="22" t="s">
        <v>28</v>
      </c>
      <c r="F106" s="25" t="s">
        <v>29</v>
      </c>
      <c r="G106" s="25" t="s">
        <v>30</v>
      </c>
      <c r="H106" s="25" t="s">
        <v>31</v>
      </c>
      <c r="I106" s="25" t="s">
        <v>32</v>
      </c>
      <c r="J106" s="22" t="s">
        <v>28</v>
      </c>
      <c r="K106" s="24" t="s">
        <v>33</v>
      </c>
      <c r="M106" s="22" t="s">
        <v>24</v>
      </c>
      <c r="N106" s="22" t="s">
        <v>34</v>
      </c>
      <c r="O106" s="24" t="str">
        <f t="shared" ref="O106:O121" si="76">O11</f>
        <v>Koste per L</v>
      </c>
      <c r="P106" s="25" t="s">
        <v>27</v>
      </c>
      <c r="Q106" s="22" t="s">
        <v>28</v>
      </c>
      <c r="R106" s="25" t="s">
        <v>29</v>
      </c>
      <c r="S106" s="25" t="s">
        <v>30</v>
      </c>
      <c r="T106" s="25" t="s">
        <v>31</v>
      </c>
      <c r="U106" s="25" t="s">
        <v>32</v>
      </c>
      <c r="V106" s="22" t="s">
        <v>28</v>
      </c>
      <c r="W106" s="24" t="s">
        <v>33</v>
      </c>
    </row>
    <row r="107" spans="1:23">
      <c r="A107" s="5">
        <v>6</v>
      </c>
      <c r="B107" s="6" t="str">
        <f t="shared" si="74"/>
        <v>Soil458</v>
      </c>
      <c r="C107" s="16">
        <f t="shared" si="75"/>
        <v>400</v>
      </c>
      <c r="D107" s="20">
        <v>8.3299999999999999E-2</v>
      </c>
      <c r="E107" s="6" t="s">
        <v>36</v>
      </c>
      <c r="F107" s="20">
        <v>600</v>
      </c>
      <c r="G107" s="20">
        <f t="shared" ref="G107:G121" si="77">IF($B107="","",IF(LOWER($E107)="ml/l",$D107*$F107,IF(LOWER($E107)="ml/ha",$D107,IF(OR(LOWER($E107)="l/ha",LOWER($E107)="liter/ha",LOWER($E107)="kg/ha"),$D107,""))))</f>
        <v>49.98</v>
      </c>
      <c r="H107" s="20">
        <f t="shared" ref="H107:H121" si="78">IF($B107&lt;&gt;"",$I$3,"")</f>
        <v>20</v>
      </c>
      <c r="I107" s="20">
        <f t="shared" ref="I107:I121" si="79">IF($B107="","",IF(OR(LOWER($E107)="ml/l",LOWER($E107)="ml/ha"),IF($G107*$H107&lt;1000,$G107*$H107,$G107*$H107/1000),$G107*$H107))</f>
        <v>999.59999999999991</v>
      </c>
      <c r="J107" s="7" t="str">
        <f t="shared" ref="J107:J121" si="80">IF($B107="","",IF(OR(LOWER($E107)="ml/l",LOWER($E107)="ml/ha"),IF($G107*$H107&lt;1000,"ml","liter"),IF(LOWER($E107)="kg/ha","kg","liter")))</f>
        <v>ml</v>
      </c>
      <c r="K107" s="16">
        <f>IF($B107="","",IF($C107="",0,IF($J107="ml",$I107/1000*$C107,$I107*$C107)))</f>
        <v>399.84</v>
      </c>
      <c r="L107" s="1"/>
      <c r="M107" s="5">
        <v>6</v>
      </c>
      <c r="N107" s="6" t="str">
        <f t="shared" ref="N107:N121" si="81">N31</f>
        <v>StrepMix</v>
      </c>
      <c r="O107" s="16">
        <f t="shared" si="76"/>
        <v>550</v>
      </c>
      <c r="P107" s="20">
        <v>0</v>
      </c>
      <c r="Q107" s="6" t="s">
        <v>36</v>
      </c>
      <c r="R107" s="20">
        <v>0</v>
      </c>
      <c r="S107" s="20">
        <f t="shared" ref="S107:S121" si="82">IF($N107="","",IF(LOWER($Q107)="ml/l",$P107*$R107,IF(LOWER($Q107)="ml/ha",$P107,IF(OR(LOWER($Q107)="l/ha",LOWER($Q107)="liter/ha",LOWER($Q107)="kg/ha"),$P107,""))))</f>
        <v>0</v>
      </c>
      <c r="T107" s="20">
        <f t="shared" ref="T107:T121" si="83">IF($N107&lt;&gt;"",$I$3,"")</f>
        <v>20</v>
      </c>
      <c r="U107" s="20">
        <f t="shared" ref="U107:U121" si="84">IF($N107="","",IF(OR(LOWER($Q107)="ml/l",LOWER($Q107)="ml/ha"),IF($S107*$T107&lt;1000,$S107*$T107,$S107*$T107/1000),$S107*$T107))</f>
        <v>0</v>
      </c>
      <c r="V107" s="7" t="str">
        <f t="shared" ref="V107:V121" si="85">IF($N107="","",IF(OR(LOWER($Q107)="ml/l",LOWER($Q107)="ml/ha"),IF($S107*$T107&lt;1000,"ml","liter"),IF(LOWER($Q107)="kg/ha","kg","liter")))</f>
        <v>ml</v>
      </c>
      <c r="W107" s="16">
        <f>IF($N107="","",IF($O107="",0,IF($V107="ml",$U107/1000*$O107,$U107*$O107)))</f>
        <v>0</v>
      </c>
    </row>
    <row r="108" spans="1:23">
      <c r="A108" s="5"/>
      <c r="B108" s="6" t="str">
        <f t="shared" si="74"/>
        <v>SoilBTK</v>
      </c>
      <c r="C108" s="16">
        <f t="shared" si="75"/>
        <v>305</v>
      </c>
      <c r="D108" s="20">
        <v>0.5</v>
      </c>
      <c r="E108" s="6" t="s">
        <v>36</v>
      </c>
      <c r="F108" s="20">
        <v>600</v>
      </c>
      <c r="G108" s="20">
        <f t="shared" si="77"/>
        <v>300</v>
      </c>
      <c r="H108" s="20">
        <f t="shared" si="78"/>
        <v>20</v>
      </c>
      <c r="I108" s="20">
        <f t="shared" si="79"/>
        <v>6</v>
      </c>
      <c r="J108" s="7" t="str">
        <f t="shared" si="80"/>
        <v>liter</v>
      </c>
      <c r="K108" s="16">
        <f t="shared" ref="K108:K112" si="86">IF($B108="","",IF($C108="",0,IF($J108="ml",$I108/1000*$C108,$I108*$C108)))</f>
        <v>1830</v>
      </c>
      <c r="L108" s="1"/>
      <c r="M108" s="5"/>
      <c r="N108" s="6" t="str">
        <f t="shared" si="81"/>
        <v>Kompostee (Preserveer)</v>
      </c>
      <c r="O108" s="16">
        <f t="shared" si="76"/>
        <v>2.4500000000000002</v>
      </c>
      <c r="P108" s="20">
        <v>10</v>
      </c>
      <c r="Q108" s="6" t="s">
        <v>36</v>
      </c>
      <c r="R108" s="20">
        <v>600</v>
      </c>
      <c r="S108" s="20">
        <f t="shared" si="82"/>
        <v>6000</v>
      </c>
      <c r="T108" s="20">
        <f t="shared" si="83"/>
        <v>20</v>
      </c>
      <c r="U108" s="20">
        <f t="shared" si="84"/>
        <v>120</v>
      </c>
      <c r="V108" s="7" t="str">
        <f t="shared" si="85"/>
        <v>liter</v>
      </c>
      <c r="W108" s="16">
        <f t="shared" ref="W108:W112" si="87">IF($N108="","",IF($O108="",0,IF($V108="ml",$U108/1000*$O108,$U108*$O108)))</f>
        <v>294</v>
      </c>
    </row>
    <row r="109" spans="1:23">
      <c r="A109" s="5"/>
      <c r="B109" s="6" t="str">
        <f t="shared" si="74"/>
        <v>SoilCHIT</v>
      </c>
      <c r="C109" s="16">
        <f t="shared" si="75"/>
        <v>305</v>
      </c>
      <c r="D109" s="20">
        <v>0.5</v>
      </c>
      <c r="E109" s="6" t="s">
        <v>36</v>
      </c>
      <c r="F109" s="20">
        <v>600</v>
      </c>
      <c r="G109" s="20">
        <f t="shared" si="77"/>
        <v>300</v>
      </c>
      <c r="H109" s="20">
        <f t="shared" si="78"/>
        <v>20</v>
      </c>
      <c r="I109" s="20">
        <f t="shared" si="79"/>
        <v>6</v>
      </c>
      <c r="J109" s="7" t="str">
        <f t="shared" si="80"/>
        <v>liter</v>
      </c>
      <c r="K109" s="16">
        <f t="shared" si="86"/>
        <v>1830</v>
      </c>
      <c r="L109" s="1"/>
      <c r="M109" s="5"/>
      <c r="N109" s="6" t="str">
        <f t="shared" si="81"/>
        <v>Soil-Ca</v>
      </c>
      <c r="O109" s="16">
        <f t="shared" si="76"/>
        <v>34</v>
      </c>
      <c r="P109" s="20">
        <v>0.5</v>
      </c>
      <c r="Q109" s="6" t="s">
        <v>36</v>
      </c>
      <c r="R109" s="20">
        <v>600</v>
      </c>
      <c r="S109" s="20">
        <f t="shared" si="82"/>
        <v>300</v>
      </c>
      <c r="T109" s="20">
        <f t="shared" si="83"/>
        <v>20</v>
      </c>
      <c r="U109" s="20">
        <f t="shared" si="84"/>
        <v>6</v>
      </c>
      <c r="V109" s="7" t="str">
        <f t="shared" si="85"/>
        <v>liter</v>
      </c>
      <c r="W109" s="16">
        <f t="shared" si="87"/>
        <v>204</v>
      </c>
    </row>
    <row r="110" spans="1:23">
      <c r="A110" s="5"/>
      <c r="B110" s="6" t="str">
        <f t="shared" si="74"/>
        <v>Soil-KT (Kompostee)</v>
      </c>
      <c r="C110" s="16">
        <f t="shared" si="75"/>
        <v>2.1</v>
      </c>
      <c r="D110" s="20">
        <v>10</v>
      </c>
      <c r="E110" s="6" t="s">
        <v>36</v>
      </c>
      <c r="F110" s="20">
        <v>600</v>
      </c>
      <c r="G110" s="20">
        <f t="shared" si="77"/>
        <v>6000</v>
      </c>
      <c r="H110" s="20">
        <f t="shared" si="78"/>
        <v>20</v>
      </c>
      <c r="I110" s="20">
        <f t="shared" si="79"/>
        <v>120</v>
      </c>
      <c r="J110" s="7" t="str">
        <f t="shared" si="80"/>
        <v>liter</v>
      </c>
      <c r="K110" s="16">
        <f t="shared" si="86"/>
        <v>252</v>
      </c>
      <c r="L110" s="1"/>
      <c r="M110" s="5"/>
      <c r="N110" s="6" t="str">
        <f t="shared" si="81"/>
        <v>Soil-EnerBoost</v>
      </c>
      <c r="O110" s="16">
        <f t="shared" si="76"/>
        <v>19.5</v>
      </c>
      <c r="P110" s="20">
        <v>0.25</v>
      </c>
      <c r="Q110" s="6" t="s">
        <v>36</v>
      </c>
      <c r="R110" s="20">
        <v>600</v>
      </c>
      <c r="S110" s="20">
        <f t="shared" si="82"/>
        <v>150</v>
      </c>
      <c r="T110" s="20">
        <f t="shared" si="83"/>
        <v>20</v>
      </c>
      <c r="U110" s="20">
        <f t="shared" si="84"/>
        <v>3</v>
      </c>
      <c r="V110" s="7" t="str">
        <f t="shared" si="85"/>
        <v>liter</v>
      </c>
      <c r="W110" s="16">
        <f t="shared" si="87"/>
        <v>58.5</v>
      </c>
    </row>
    <row r="111" spans="1:23">
      <c r="A111" s="5"/>
      <c r="B111" s="6" t="str">
        <f t="shared" si="74"/>
        <v>SoilMK</v>
      </c>
      <c r="C111" s="16">
        <f t="shared" si="75"/>
        <v>32.5</v>
      </c>
      <c r="D111" s="20">
        <v>3</v>
      </c>
      <c r="E111" s="6" t="s">
        <v>36</v>
      </c>
      <c r="F111" s="20">
        <v>600</v>
      </c>
      <c r="G111" s="20">
        <f t="shared" si="77"/>
        <v>1800</v>
      </c>
      <c r="H111" s="20">
        <f t="shared" si="78"/>
        <v>20</v>
      </c>
      <c r="I111" s="20">
        <f t="shared" si="79"/>
        <v>36</v>
      </c>
      <c r="J111" s="7" t="str">
        <f t="shared" si="80"/>
        <v>liter</v>
      </c>
      <c r="K111" s="16">
        <f t="shared" si="86"/>
        <v>1170</v>
      </c>
      <c r="L111" s="1"/>
      <c r="M111" s="5"/>
      <c r="N111" s="6" t="str">
        <f t="shared" si="81"/>
        <v>Soil-MK</v>
      </c>
      <c r="O111" s="16">
        <f t="shared" si="76"/>
        <v>32.5</v>
      </c>
      <c r="P111" s="20">
        <v>0.25</v>
      </c>
      <c r="Q111" s="6" t="s">
        <v>36</v>
      </c>
      <c r="R111" s="20">
        <v>600</v>
      </c>
      <c r="S111" s="20">
        <f t="shared" si="82"/>
        <v>150</v>
      </c>
      <c r="T111" s="20">
        <f t="shared" si="83"/>
        <v>20</v>
      </c>
      <c r="U111" s="20">
        <f t="shared" si="84"/>
        <v>3</v>
      </c>
      <c r="V111" s="7" t="str">
        <f t="shared" si="85"/>
        <v>liter</v>
      </c>
      <c r="W111" s="16">
        <f t="shared" si="87"/>
        <v>97.5</v>
      </c>
    </row>
    <row r="112" spans="1:23">
      <c r="A112" s="5"/>
      <c r="B112" s="6" t="str">
        <f t="shared" si="74"/>
        <v>SoilPP</v>
      </c>
      <c r="C112" s="16">
        <f t="shared" si="75"/>
        <v>9.9499999999999993</v>
      </c>
      <c r="D112" s="20">
        <v>10</v>
      </c>
      <c r="E112" s="6" t="s">
        <v>36</v>
      </c>
      <c r="F112" s="20">
        <v>600</v>
      </c>
      <c r="G112" s="20">
        <f t="shared" si="77"/>
        <v>6000</v>
      </c>
      <c r="H112" s="20">
        <f t="shared" si="78"/>
        <v>20</v>
      </c>
      <c r="I112" s="20">
        <f t="shared" si="79"/>
        <v>120</v>
      </c>
      <c r="J112" s="7" t="str">
        <f t="shared" si="80"/>
        <v>liter</v>
      </c>
      <c r="K112" s="16">
        <f t="shared" si="86"/>
        <v>1194</v>
      </c>
      <c r="L112" s="1"/>
      <c r="M112" s="5"/>
      <c r="N112" s="6" t="str">
        <f t="shared" si="81"/>
        <v>Soil-MFD</v>
      </c>
      <c r="O112" s="16">
        <f t="shared" si="76"/>
        <v>86.9</v>
      </c>
      <c r="P112" s="20">
        <v>100</v>
      </c>
      <c r="Q112" s="6" t="s">
        <v>48</v>
      </c>
      <c r="R112" s="20"/>
      <c r="S112" s="20">
        <f t="shared" si="82"/>
        <v>100</v>
      </c>
      <c r="T112" s="20">
        <f t="shared" si="83"/>
        <v>20</v>
      </c>
      <c r="U112" s="20">
        <f t="shared" si="84"/>
        <v>2</v>
      </c>
      <c r="V112" s="7" t="str">
        <f t="shared" si="85"/>
        <v>liter</v>
      </c>
      <c r="W112" s="16">
        <f t="shared" si="87"/>
        <v>173.8</v>
      </c>
    </row>
    <row r="113" spans="1:23">
      <c r="A113" s="5"/>
      <c r="B113" s="6">
        <f t="shared" si="74"/>
        <v>0</v>
      </c>
      <c r="C113" s="16">
        <f t="shared" si="75"/>
        <v>0</v>
      </c>
      <c r="D113" s="20"/>
      <c r="E113" s="6"/>
      <c r="F113" s="20"/>
      <c r="G113" s="20" t="str">
        <f t="shared" si="77"/>
        <v/>
      </c>
      <c r="H113" s="20">
        <f t="shared" si="78"/>
        <v>20</v>
      </c>
      <c r="I113" s="20"/>
      <c r="J113" s="7" t="str">
        <f t="shared" si="80"/>
        <v>liter</v>
      </c>
      <c r="K113" s="16">
        <f t="shared" ref="K113:K121" si="88">IF($B113="","",IF($C113="",0,IF($J113="ml",$I113/1000*$C113,$I113*$C113)))</f>
        <v>0</v>
      </c>
      <c r="L113" s="1"/>
      <c r="M113" s="5"/>
      <c r="N113" s="6" t="str">
        <f t="shared" si="81"/>
        <v>Soil-BSB (SM-3)</v>
      </c>
      <c r="O113" s="16">
        <f t="shared" si="76"/>
        <v>450</v>
      </c>
      <c r="P113" s="20">
        <v>1</v>
      </c>
      <c r="Q113" s="6" t="s">
        <v>36</v>
      </c>
      <c r="R113" s="20">
        <v>600</v>
      </c>
      <c r="S113" s="20">
        <f t="shared" si="82"/>
        <v>600</v>
      </c>
      <c r="T113" s="20">
        <f t="shared" si="83"/>
        <v>20</v>
      </c>
      <c r="U113" s="20">
        <f t="shared" si="84"/>
        <v>12</v>
      </c>
      <c r="V113" s="7" t="str">
        <f t="shared" si="85"/>
        <v>liter</v>
      </c>
      <c r="W113" s="16">
        <f t="shared" ref="W113:W121" si="89">IF($N113="","",IF($O113="",0,IF($V113="ml",$U113/1000*$O113,$U113*$O113)))</f>
        <v>5400</v>
      </c>
    </row>
    <row r="114" spans="1:23">
      <c r="A114" s="5"/>
      <c r="B114" s="6">
        <f t="shared" si="74"/>
        <v>0</v>
      </c>
      <c r="C114" s="16">
        <f t="shared" si="75"/>
        <v>0</v>
      </c>
      <c r="D114" s="20"/>
      <c r="E114" s="6"/>
      <c r="F114" s="20"/>
      <c r="G114" s="20" t="str">
        <f t="shared" si="77"/>
        <v/>
      </c>
      <c r="H114" s="20">
        <f t="shared" si="78"/>
        <v>20</v>
      </c>
      <c r="I114" s="20"/>
      <c r="J114" s="7" t="str">
        <f t="shared" si="80"/>
        <v>liter</v>
      </c>
      <c r="K114" s="16">
        <f t="shared" si="88"/>
        <v>0</v>
      </c>
      <c r="L114" s="1"/>
      <c r="M114" s="5"/>
      <c r="N114" s="6">
        <f t="shared" si="81"/>
        <v>0</v>
      </c>
      <c r="O114" s="16">
        <f t="shared" si="76"/>
        <v>0</v>
      </c>
      <c r="P114" s="20"/>
      <c r="Q114" s="6" t="s">
        <v>36</v>
      </c>
      <c r="R114" s="20"/>
      <c r="S114" s="20">
        <f t="shared" si="82"/>
        <v>0</v>
      </c>
      <c r="T114" s="20">
        <f t="shared" si="83"/>
        <v>20</v>
      </c>
      <c r="U114" s="20">
        <f t="shared" si="84"/>
        <v>0</v>
      </c>
      <c r="V114" s="7" t="str">
        <f t="shared" si="85"/>
        <v>ml</v>
      </c>
      <c r="W114" s="16">
        <f t="shared" si="89"/>
        <v>0</v>
      </c>
    </row>
    <row r="115" spans="1:23">
      <c r="A115" s="5"/>
      <c r="B115" s="6">
        <f t="shared" si="74"/>
        <v>0</v>
      </c>
      <c r="C115" s="16">
        <f t="shared" si="75"/>
        <v>0</v>
      </c>
      <c r="D115" s="20"/>
      <c r="E115" s="6"/>
      <c r="F115" s="20"/>
      <c r="G115" s="20" t="str">
        <f t="shared" si="77"/>
        <v/>
      </c>
      <c r="H115" s="20">
        <f t="shared" si="78"/>
        <v>20</v>
      </c>
      <c r="I115" s="20"/>
      <c r="J115" s="7" t="str">
        <f t="shared" si="80"/>
        <v>liter</v>
      </c>
      <c r="K115" s="16">
        <f t="shared" si="88"/>
        <v>0</v>
      </c>
      <c r="L115" s="1"/>
      <c r="M115" s="5"/>
      <c r="N115" s="6">
        <f t="shared" si="81"/>
        <v>0</v>
      </c>
      <c r="O115" s="16">
        <f t="shared" si="76"/>
        <v>0</v>
      </c>
      <c r="P115" s="20"/>
      <c r="Q115" s="6" t="s">
        <v>36</v>
      </c>
      <c r="R115" s="20"/>
      <c r="S115" s="20">
        <f t="shared" si="82"/>
        <v>0</v>
      </c>
      <c r="T115" s="20">
        <f t="shared" si="83"/>
        <v>20</v>
      </c>
      <c r="U115" s="20">
        <f t="shared" si="84"/>
        <v>0</v>
      </c>
      <c r="V115" s="7" t="str">
        <f t="shared" si="85"/>
        <v>ml</v>
      </c>
      <c r="W115" s="16">
        <f t="shared" si="89"/>
        <v>0</v>
      </c>
    </row>
    <row r="116" spans="1:23">
      <c r="A116" s="5"/>
      <c r="B116" s="6">
        <f t="shared" si="74"/>
        <v>0</v>
      </c>
      <c r="C116" s="16">
        <f t="shared" si="75"/>
        <v>0</v>
      </c>
      <c r="D116" s="20"/>
      <c r="E116" s="6"/>
      <c r="F116" s="20"/>
      <c r="G116" s="20" t="str">
        <f t="shared" si="77"/>
        <v/>
      </c>
      <c r="H116" s="20">
        <f t="shared" si="78"/>
        <v>20</v>
      </c>
      <c r="I116" s="20"/>
      <c r="J116" s="7" t="str">
        <f t="shared" si="80"/>
        <v>liter</v>
      </c>
      <c r="K116" s="16">
        <f t="shared" si="88"/>
        <v>0</v>
      </c>
      <c r="L116" s="1"/>
      <c r="M116" s="5"/>
      <c r="N116" s="6">
        <f t="shared" si="81"/>
        <v>0</v>
      </c>
      <c r="O116" s="16">
        <f t="shared" si="76"/>
        <v>0</v>
      </c>
      <c r="P116" s="20"/>
      <c r="Q116" s="6" t="s">
        <v>36</v>
      </c>
      <c r="R116" s="20"/>
      <c r="S116" s="20">
        <f t="shared" si="82"/>
        <v>0</v>
      </c>
      <c r="T116" s="20">
        <f t="shared" si="83"/>
        <v>20</v>
      </c>
      <c r="U116" s="20">
        <f t="shared" si="84"/>
        <v>0</v>
      </c>
      <c r="V116" s="7" t="str">
        <f t="shared" si="85"/>
        <v>ml</v>
      </c>
      <c r="W116" s="16">
        <f t="shared" si="89"/>
        <v>0</v>
      </c>
    </row>
    <row r="117" spans="1:23">
      <c r="A117" s="5"/>
      <c r="B117" s="6">
        <f t="shared" si="74"/>
        <v>0</v>
      </c>
      <c r="C117" s="16">
        <f t="shared" si="75"/>
        <v>0</v>
      </c>
      <c r="D117" s="20"/>
      <c r="E117" s="6"/>
      <c r="F117" s="20"/>
      <c r="G117" s="20" t="str">
        <f t="shared" si="77"/>
        <v/>
      </c>
      <c r="H117" s="20">
        <f t="shared" si="78"/>
        <v>20</v>
      </c>
      <c r="I117" s="20"/>
      <c r="J117" s="7" t="str">
        <f t="shared" si="80"/>
        <v>liter</v>
      </c>
      <c r="K117" s="16">
        <f t="shared" si="88"/>
        <v>0</v>
      </c>
      <c r="L117" s="1"/>
      <c r="M117" s="5"/>
      <c r="N117" s="6">
        <f t="shared" si="81"/>
        <v>0</v>
      </c>
      <c r="O117" s="16">
        <f t="shared" si="76"/>
        <v>0</v>
      </c>
      <c r="P117" s="20"/>
      <c r="Q117" s="6" t="s">
        <v>36</v>
      </c>
      <c r="R117" s="20"/>
      <c r="S117" s="20">
        <f t="shared" si="82"/>
        <v>0</v>
      </c>
      <c r="T117" s="20">
        <f t="shared" si="83"/>
        <v>20</v>
      </c>
      <c r="U117" s="20">
        <f t="shared" si="84"/>
        <v>0</v>
      </c>
      <c r="V117" s="7" t="str">
        <f t="shared" si="85"/>
        <v>ml</v>
      </c>
      <c r="W117" s="16">
        <f t="shared" si="89"/>
        <v>0</v>
      </c>
    </row>
    <row r="118" spans="1:23">
      <c r="A118" s="5"/>
      <c r="B118" s="6">
        <f t="shared" si="74"/>
        <v>0</v>
      </c>
      <c r="C118" s="16">
        <f t="shared" si="75"/>
        <v>0</v>
      </c>
      <c r="D118" s="20"/>
      <c r="E118" s="6"/>
      <c r="F118" s="20"/>
      <c r="G118" s="20" t="str">
        <f t="shared" si="77"/>
        <v/>
      </c>
      <c r="H118" s="20">
        <f t="shared" si="78"/>
        <v>20</v>
      </c>
      <c r="I118" s="20"/>
      <c r="J118" s="7" t="str">
        <f t="shared" si="80"/>
        <v>liter</v>
      </c>
      <c r="K118" s="16">
        <f t="shared" si="88"/>
        <v>0</v>
      </c>
      <c r="L118" s="1"/>
      <c r="M118" s="5"/>
      <c r="N118" s="6">
        <f t="shared" si="81"/>
        <v>0</v>
      </c>
      <c r="O118" s="16">
        <f t="shared" si="76"/>
        <v>0</v>
      </c>
      <c r="P118" s="20"/>
      <c r="Q118" s="6" t="s">
        <v>36</v>
      </c>
      <c r="R118" s="20"/>
      <c r="S118" s="20">
        <f t="shared" si="82"/>
        <v>0</v>
      </c>
      <c r="T118" s="20">
        <f t="shared" si="83"/>
        <v>20</v>
      </c>
      <c r="U118" s="20">
        <f t="shared" si="84"/>
        <v>0</v>
      </c>
      <c r="V118" s="7" t="str">
        <f t="shared" si="85"/>
        <v>ml</v>
      </c>
      <c r="W118" s="16">
        <f t="shared" si="89"/>
        <v>0</v>
      </c>
    </row>
    <row r="119" spans="1:23">
      <c r="A119" s="5"/>
      <c r="B119" s="6">
        <f t="shared" si="74"/>
        <v>0</v>
      </c>
      <c r="C119" s="16">
        <f t="shared" si="75"/>
        <v>0</v>
      </c>
      <c r="D119" s="20"/>
      <c r="E119" s="6"/>
      <c r="F119" s="20"/>
      <c r="G119" s="20" t="str">
        <f t="shared" si="77"/>
        <v/>
      </c>
      <c r="H119" s="20">
        <f t="shared" si="78"/>
        <v>20</v>
      </c>
      <c r="I119" s="20"/>
      <c r="J119" s="7" t="str">
        <f t="shared" si="80"/>
        <v>liter</v>
      </c>
      <c r="K119" s="16">
        <f t="shared" si="88"/>
        <v>0</v>
      </c>
      <c r="L119" s="1"/>
      <c r="M119" s="5"/>
      <c r="N119" s="6">
        <f t="shared" si="81"/>
        <v>0</v>
      </c>
      <c r="O119" s="16">
        <f t="shared" si="76"/>
        <v>0</v>
      </c>
      <c r="P119" s="20"/>
      <c r="Q119" s="6" t="s">
        <v>36</v>
      </c>
      <c r="R119" s="20"/>
      <c r="S119" s="20">
        <f t="shared" si="82"/>
        <v>0</v>
      </c>
      <c r="T119" s="20">
        <f t="shared" si="83"/>
        <v>20</v>
      </c>
      <c r="U119" s="20">
        <f t="shared" si="84"/>
        <v>0</v>
      </c>
      <c r="V119" s="7" t="str">
        <f t="shared" si="85"/>
        <v>ml</v>
      </c>
      <c r="W119" s="16">
        <f t="shared" si="89"/>
        <v>0</v>
      </c>
    </row>
    <row r="120" spans="1:23">
      <c r="A120" s="5"/>
      <c r="B120" s="6">
        <f t="shared" si="74"/>
        <v>0</v>
      </c>
      <c r="C120" s="16">
        <f t="shared" si="75"/>
        <v>0</v>
      </c>
      <c r="D120" s="20"/>
      <c r="E120" s="6"/>
      <c r="F120" s="20"/>
      <c r="G120" s="20" t="str">
        <f t="shared" si="77"/>
        <v/>
      </c>
      <c r="H120" s="20">
        <f t="shared" si="78"/>
        <v>20</v>
      </c>
      <c r="I120" s="20"/>
      <c r="J120" s="7" t="str">
        <f t="shared" si="80"/>
        <v>liter</v>
      </c>
      <c r="K120" s="16">
        <f t="shared" si="88"/>
        <v>0</v>
      </c>
      <c r="L120" s="1"/>
      <c r="M120" s="5"/>
      <c r="N120" s="6">
        <f t="shared" si="81"/>
        <v>0</v>
      </c>
      <c r="O120" s="16">
        <f t="shared" si="76"/>
        <v>0</v>
      </c>
      <c r="P120" s="20"/>
      <c r="Q120" s="6" t="s">
        <v>36</v>
      </c>
      <c r="R120" s="20"/>
      <c r="S120" s="20">
        <f t="shared" si="82"/>
        <v>0</v>
      </c>
      <c r="T120" s="20">
        <f t="shared" si="83"/>
        <v>20</v>
      </c>
      <c r="U120" s="20">
        <f t="shared" si="84"/>
        <v>0</v>
      </c>
      <c r="V120" s="7" t="str">
        <f t="shared" si="85"/>
        <v>ml</v>
      </c>
      <c r="W120" s="16">
        <f t="shared" si="89"/>
        <v>0</v>
      </c>
    </row>
    <row r="121" spans="1:23">
      <c r="A121" s="8"/>
      <c r="B121" s="9">
        <f t="shared" si="74"/>
        <v>0</v>
      </c>
      <c r="C121" s="16">
        <f t="shared" si="75"/>
        <v>0</v>
      </c>
      <c r="D121" s="20"/>
      <c r="E121" s="9"/>
      <c r="F121" s="20"/>
      <c r="G121" s="20" t="str">
        <f t="shared" si="77"/>
        <v/>
      </c>
      <c r="H121" s="20">
        <f t="shared" si="78"/>
        <v>20</v>
      </c>
      <c r="I121" s="20"/>
      <c r="J121" s="10" t="str">
        <f t="shared" si="80"/>
        <v>liter</v>
      </c>
      <c r="K121" s="16">
        <f t="shared" si="88"/>
        <v>0</v>
      </c>
      <c r="L121" s="1"/>
      <c r="M121" s="8"/>
      <c r="N121" s="9">
        <f t="shared" si="81"/>
        <v>0</v>
      </c>
      <c r="O121" s="16">
        <f t="shared" si="76"/>
        <v>0</v>
      </c>
      <c r="P121" s="20"/>
      <c r="Q121" s="9" t="s">
        <v>36</v>
      </c>
      <c r="R121" s="20"/>
      <c r="S121" s="20">
        <f t="shared" si="82"/>
        <v>0</v>
      </c>
      <c r="T121" s="20">
        <f t="shared" si="83"/>
        <v>20</v>
      </c>
      <c r="U121" s="20">
        <f t="shared" si="84"/>
        <v>0</v>
      </c>
      <c r="V121" s="10" t="str">
        <f t="shared" si="85"/>
        <v>ml</v>
      </c>
      <c r="W121" s="16">
        <f t="shared" si="89"/>
        <v>0</v>
      </c>
    </row>
    <row r="122" spans="1:23" ht="22.95" customHeight="1">
      <c r="A122" s="23" t="s">
        <v>49</v>
      </c>
      <c r="B122" s="31"/>
      <c r="C122" s="32"/>
      <c r="D122" s="33"/>
      <c r="E122" s="34"/>
      <c r="F122" s="33"/>
      <c r="G122" s="33"/>
      <c r="H122" s="33"/>
      <c r="I122" s="33"/>
      <c r="J122" s="34"/>
      <c r="K122" s="18">
        <f>SUM(K107:K121)</f>
        <v>6675.84</v>
      </c>
      <c r="L122" s="4"/>
      <c r="M122" s="23" t="s">
        <v>49</v>
      </c>
      <c r="N122" s="31"/>
      <c r="O122" s="32"/>
      <c r="P122" s="33"/>
      <c r="Q122" s="34"/>
      <c r="R122" s="33"/>
      <c r="S122" s="33"/>
      <c r="T122" s="33"/>
      <c r="U122" s="33"/>
      <c r="V122" s="34"/>
      <c r="W122" s="18">
        <f>SUM(W107:W121)</f>
        <v>6227.8</v>
      </c>
    </row>
    <row r="123" spans="1:23">
      <c r="C123" s="17"/>
      <c r="D123" s="21"/>
      <c r="F123" s="21"/>
      <c r="G123" s="21"/>
      <c r="H123" s="21"/>
      <c r="I123" s="21"/>
      <c r="K123" s="17"/>
      <c r="O123" s="17"/>
      <c r="P123" s="21"/>
      <c r="R123" s="21"/>
      <c r="S123" s="21"/>
      <c r="T123" s="21"/>
      <c r="U123" s="21"/>
      <c r="W123" s="17"/>
    </row>
    <row r="124" spans="1:23">
      <c r="A124" s="28" t="s">
        <v>61</v>
      </c>
      <c r="B124" s="28"/>
      <c r="C124" s="29"/>
      <c r="D124" s="30"/>
      <c r="E124" s="28"/>
      <c r="F124" s="30"/>
      <c r="G124" s="30"/>
      <c r="H124" s="30"/>
      <c r="I124" s="30"/>
      <c r="J124" s="28"/>
      <c r="K124" s="29"/>
      <c r="M124" s="28" t="s">
        <v>62</v>
      </c>
      <c r="N124" s="28"/>
      <c r="O124" s="29"/>
      <c r="P124" s="30"/>
      <c r="Q124" s="28"/>
      <c r="R124" s="30"/>
      <c r="S124" s="30"/>
      <c r="T124" s="30"/>
      <c r="U124" s="30"/>
      <c r="V124" s="28"/>
      <c r="W124" s="29"/>
    </row>
    <row r="125" spans="1:23" ht="22.05" customHeight="1">
      <c r="A125" s="22" t="s">
        <v>24</v>
      </c>
      <c r="B125" s="22" t="str">
        <f t="shared" ref="B125:B140" si="90">B11</f>
        <v>Insek Produk</v>
      </c>
      <c r="C125" s="24" t="str">
        <f t="shared" ref="C125:C140" si="91">C11</f>
        <v>Koste per L</v>
      </c>
      <c r="D125" s="25" t="s">
        <v>27</v>
      </c>
      <c r="E125" s="22" t="s">
        <v>28</v>
      </c>
      <c r="F125" s="25" t="s">
        <v>29</v>
      </c>
      <c r="G125" s="25" t="s">
        <v>30</v>
      </c>
      <c r="H125" s="25" t="s">
        <v>31</v>
      </c>
      <c r="I125" s="25" t="s">
        <v>32</v>
      </c>
      <c r="J125" s="22" t="s">
        <v>28</v>
      </c>
      <c r="K125" s="24" t="s">
        <v>33</v>
      </c>
      <c r="M125" s="22" t="s">
        <v>24</v>
      </c>
      <c r="N125" s="22" t="s">
        <v>34</v>
      </c>
      <c r="O125" s="24" t="str">
        <f t="shared" ref="O125:O140" si="92">O11</f>
        <v>Koste per L</v>
      </c>
      <c r="P125" s="25" t="s">
        <v>27</v>
      </c>
      <c r="Q125" s="22" t="s">
        <v>28</v>
      </c>
      <c r="R125" s="25" t="s">
        <v>29</v>
      </c>
      <c r="S125" s="25" t="s">
        <v>30</v>
      </c>
      <c r="T125" s="25" t="s">
        <v>31</v>
      </c>
      <c r="U125" s="25" t="s">
        <v>32</v>
      </c>
      <c r="V125" s="22" t="s">
        <v>28</v>
      </c>
      <c r="W125" s="24" t="s">
        <v>33</v>
      </c>
    </row>
    <row r="126" spans="1:23">
      <c r="A126" s="5">
        <v>7</v>
      </c>
      <c r="B126" s="6" t="str">
        <f t="shared" si="90"/>
        <v>Soil458</v>
      </c>
      <c r="C126" s="16">
        <f t="shared" si="91"/>
        <v>400</v>
      </c>
      <c r="D126" s="20"/>
      <c r="E126" s="6" t="s">
        <v>36</v>
      </c>
      <c r="F126" s="20"/>
      <c r="G126" s="20">
        <f t="shared" ref="G126:G140" si="93">IF($B126="","",IF(LOWER($E126)="ml/l",$D126*$F126,IF(LOWER($E126)="ml/ha",$D126,IF(OR(LOWER($E126)="l/ha",LOWER($E126)="liter/ha",LOWER($E126)="kg/ha"),$D126,""))))</f>
        <v>0</v>
      </c>
      <c r="H126" s="20">
        <f t="shared" ref="H126:H140" si="94">IF($B126&lt;&gt;"",$I$3,"")</f>
        <v>20</v>
      </c>
      <c r="I126" s="20">
        <f t="shared" ref="I126:I140" si="95">IF($B126="","",IF(OR(LOWER($E126)="ml/l",LOWER($E126)="ml/ha"),IF($G126*$H126&lt;1000,$G126*$H126,$G126*$H126/1000),$G126*$H126))</f>
        <v>0</v>
      </c>
      <c r="J126" s="7" t="str">
        <f t="shared" ref="J126:J140" si="96">IF($B126="","",IF(OR(LOWER($E126)="ml/l",LOWER($E126)="ml/ha"),IF($G126*$H126&lt;1000,"ml","liter"),IF(LOWER($E126)="kg/ha","kg","liter")))</f>
        <v>ml</v>
      </c>
      <c r="K126" s="16">
        <f>IF($B126="","",IF($C126="",0,IF($J126="ml",$I126/1000*$C126,$I126*$C126)))</f>
        <v>0</v>
      </c>
      <c r="L126" s="1"/>
      <c r="M126" s="5">
        <v>7</v>
      </c>
      <c r="N126" s="6" t="str">
        <f t="shared" ref="N126:N140" si="97">N31</f>
        <v>StrepMix</v>
      </c>
      <c r="O126" s="16">
        <f t="shared" si="92"/>
        <v>550</v>
      </c>
      <c r="P126" s="20"/>
      <c r="Q126" s="6" t="s">
        <v>36</v>
      </c>
      <c r="R126" s="20"/>
      <c r="S126" s="20">
        <f t="shared" ref="S126:S140" si="98">IF($N126="","",IF(LOWER($Q126)="ml/l",$P126*$R126,IF(LOWER($Q126)="ml/ha",$P126,IF(OR(LOWER($Q126)="l/ha",LOWER($Q126)="liter/ha",LOWER($Q126)="kg/ha"),$P126,""))))</f>
        <v>0</v>
      </c>
      <c r="T126" s="20">
        <f t="shared" ref="T126:T140" si="99">IF($N126&lt;&gt;"",$I$3,"")</f>
        <v>20</v>
      </c>
      <c r="U126" s="20">
        <f t="shared" ref="U126:U140" si="100">IF($N126="","",IF(OR(LOWER($Q126)="ml/l",LOWER($Q126)="ml/ha"),IF($S126*$T126&lt;1000,$S126*$T126,$S126*$T126/1000),$S126*$T126))</f>
        <v>0</v>
      </c>
      <c r="V126" s="7" t="str">
        <f t="shared" ref="V126:V140" si="101">IF($N126="","",IF(OR(LOWER($Q126)="ml/l",LOWER($Q126)="ml/ha"),IF($S126*$T126&lt;1000,"ml","liter"),IF(LOWER($Q126)="kg/ha","kg","liter")))</f>
        <v>ml</v>
      </c>
      <c r="W126" s="16">
        <f>IF($N126="","",IF($O126="",0,IF($V126="ml",$U126/1000*$O126,$U126*$O126)))</f>
        <v>0</v>
      </c>
    </row>
    <row r="127" spans="1:23">
      <c r="A127" s="5"/>
      <c r="B127" s="6" t="str">
        <f t="shared" si="90"/>
        <v>SoilBTK</v>
      </c>
      <c r="C127" s="16">
        <f t="shared" si="91"/>
        <v>305</v>
      </c>
      <c r="D127" s="20"/>
      <c r="E127" s="6" t="s">
        <v>36</v>
      </c>
      <c r="F127" s="20"/>
      <c r="G127" s="20">
        <f t="shared" si="93"/>
        <v>0</v>
      </c>
      <c r="H127" s="20">
        <f t="shared" si="94"/>
        <v>20</v>
      </c>
      <c r="I127" s="20">
        <f t="shared" si="95"/>
        <v>0</v>
      </c>
      <c r="J127" s="7" t="str">
        <f t="shared" si="96"/>
        <v>ml</v>
      </c>
      <c r="K127" s="16">
        <f t="shared" ref="K127:K131" si="102">IF($B127="","",IF($C127="",0,IF($J127="ml",$I127/1000*$C127,$I127*$C127)))</f>
        <v>0</v>
      </c>
      <c r="L127" s="1"/>
      <c r="M127" s="5"/>
      <c r="N127" s="6" t="str">
        <f t="shared" si="97"/>
        <v>Kompostee (Preserveer)</v>
      </c>
      <c r="O127" s="16">
        <f t="shared" si="92"/>
        <v>2.4500000000000002</v>
      </c>
      <c r="P127" s="20"/>
      <c r="Q127" s="6" t="s">
        <v>36</v>
      </c>
      <c r="R127" s="20"/>
      <c r="S127" s="20">
        <f t="shared" si="98"/>
        <v>0</v>
      </c>
      <c r="T127" s="20">
        <f t="shared" si="99"/>
        <v>20</v>
      </c>
      <c r="U127" s="20">
        <f t="shared" si="100"/>
        <v>0</v>
      </c>
      <c r="V127" s="7" t="str">
        <f t="shared" si="101"/>
        <v>ml</v>
      </c>
      <c r="W127" s="16">
        <f t="shared" ref="W127:W131" si="103">IF($N127="","",IF($O127="",0,IF($V127="ml",$U127/1000*$O127,$U127*$O127)))</f>
        <v>0</v>
      </c>
    </row>
    <row r="128" spans="1:23">
      <c r="A128" s="5"/>
      <c r="B128" s="6" t="str">
        <f t="shared" si="90"/>
        <v>SoilCHIT</v>
      </c>
      <c r="C128" s="16">
        <f t="shared" si="91"/>
        <v>305</v>
      </c>
      <c r="D128" s="20"/>
      <c r="E128" s="6" t="s">
        <v>36</v>
      </c>
      <c r="F128" s="20"/>
      <c r="G128" s="20">
        <f t="shared" si="93"/>
        <v>0</v>
      </c>
      <c r="H128" s="20">
        <f t="shared" si="94"/>
        <v>20</v>
      </c>
      <c r="I128" s="20">
        <f t="shared" si="95"/>
        <v>0</v>
      </c>
      <c r="J128" s="7" t="str">
        <f t="shared" si="96"/>
        <v>ml</v>
      </c>
      <c r="K128" s="16">
        <f t="shared" si="102"/>
        <v>0</v>
      </c>
      <c r="L128" s="1"/>
      <c r="M128" s="5"/>
      <c r="N128" s="6" t="str">
        <f t="shared" si="97"/>
        <v>Soil-Ca</v>
      </c>
      <c r="O128" s="16">
        <f t="shared" si="92"/>
        <v>34</v>
      </c>
      <c r="P128" s="20"/>
      <c r="Q128" s="6" t="s">
        <v>36</v>
      </c>
      <c r="R128" s="20"/>
      <c r="S128" s="20">
        <f t="shared" si="98"/>
        <v>0</v>
      </c>
      <c r="T128" s="20">
        <f t="shared" si="99"/>
        <v>20</v>
      </c>
      <c r="U128" s="20">
        <f t="shared" si="100"/>
        <v>0</v>
      </c>
      <c r="V128" s="7" t="str">
        <f t="shared" si="101"/>
        <v>ml</v>
      </c>
      <c r="W128" s="16">
        <f t="shared" si="103"/>
        <v>0</v>
      </c>
    </row>
    <row r="129" spans="1:23">
      <c r="A129" s="5"/>
      <c r="B129" s="6" t="str">
        <f t="shared" si="90"/>
        <v>Soil-KT (Kompostee)</v>
      </c>
      <c r="C129" s="16">
        <f t="shared" si="91"/>
        <v>2.1</v>
      </c>
      <c r="D129" s="20"/>
      <c r="E129" s="6" t="s">
        <v>36</v>
      </c>
      <c r="F129" s="20"/>
      <c r="G129" s="20">
        <f t="shared" si="93"/>
        <v>0</v>
      </c>
      <c r="H129" s="20">
        <f t="shared" si="94"/>
        <v>20</v>
      </c>
      <c r="I129" s="20">
        <f t="shared" si="95"/>
        <v>0</v>
      </c>
      <c r="J129" s="7" t="str">
        <f t="shared" si="96"/>
        <v>ml</v>
      </c>
      <c r="K129" s="16">
        <f t="shared" si="102"/>
        <v>0</v>
      </c>
      <c r="L129" s="1"/>
      <c r="M129" s="5"/>
      <c r="N129" s="6" t="str">
        <f t="shared" si="97"/>
        <v>Soil-EnerBoost</v>
      </c>
      <c r="O129" s="16">
        <f t="shared" si="92"/>
        <v>19.5</v>
      </c>
      <c r="P129" s="20"/>
      <c r="Q129" s="6" t="s">
        <v>36</v>
      </c>
      <c r="R129" s="20"/>
      <c r="S129" s="20">
        <f t="shared" si="98"/>
        <v>0</v>
      </c>
      <c r="T129" s="20">
        <f t="shared" si="99"/>
        <v>20</v>
      </c>
      <c r="U129" s="20">
        <f t="shared" si="100"/>
        <v>0</v>
      </c>
      <c r="V129" s="7" t="str">
        <f t="shared" si="101"/>
        <v>ml</v>
      </c>
      <c r="W129" s="16">
        <f t="shared" si="103"/>
        <v>0</v>
      </c>
    </row>
    <row r="130" spans="1:23">
      <c r="A130" s="5"/>
      <c r="B130" s="6" t="str">
        <f t="shared" si="90"/>
        <v>SoilMK</v>
      </c>
      <c r="C130" s="16">
        <f t="shared" si="91"/>
        <v>32.5</v>
      </c>
      <c r="D130" s="20"/>
      <c r="E130" s="6" t="s">
        <v>36</v>
      </c>
      <c r="F130" s="20"/>
      <c r="G130" s="20">
        <f t="shared" si="93"/>
        <v>0</v>
      </c>
      <c r="H130" s="20">
        <f t="shared" si="94"/>
        <v>20</v>
      </c>
      <c r="I130" s="20">
        <f t="shared" si="95"/>
        <v>0</v>
      </c>
      <c r="J130" s="7" t="str">
        <f t="shared" si="96"/>
        <v>ml</v>
      </c>
      <c r="K130" s="16">
        <f t="shared" si="102"/>
        <v>0</v>
      </c>
      <c r="L130" s="1"/>
      <c r="M130" s="5"/>
      <c r="N130" s="6" t="str">
        <f t="shared" si="97"/>
        <v>Soil-MK</v>
      </c>
      <c r="O130" s="16">
        <f t="shared" si="92"/>
        <v>32.5</v>
      </c>
      <c r="P130" s="20"/>
      <c r="Q130" s="6" t="s">
        <v>36</v>
      </c>
      <c r="R130" s="20"/>
      <c r="S130" s="20">
        <f t="shared" si="98"/>
        <v>0</v>
      </c>
      <c r="T130" s="20">
        <f t="shared" si="99"/>
        <v>20</v>
      </c>
      <c r="U130" s="20">
        <f t="shared" si="100"/>
        <v>0</v>
      </c>
      <c r="V130" s="7" t="str">
        <f t="shared" si="101"/>
        <v>ml</v>
      </c>
      <c r="W130" s="16">
        <f t="shared" si="103"/>
        <v>0</v>
      </c>
    </row>
    <row r="131" spans="1:23">
      <c r="A131" s="5"/>
      <c r="B131" s="6" t="str">
        <f t="shared" si="90"/>
        <v>SoilPP</v>
      </c>
      <c r="C131" s="16">
        <f t="shared" si="91"/>
        <v>9.9499999999999993</v>
      </c>
      <c r="D131" s="20"/>
      <c r="E131" s="6" t="s">
        <v>36</v>
      </c>
      <c r="F131" s="20"/>
      <c r="G131" s="20">
        <f t="shared" si="93"/>
        <v>0</v>
      </c>
      <c r="H131" s="20">
        <f t="shared" si="94"/>
        <v>20</v>
      </c>
      <c r="I131" s="20">
        <f t="shared" si="95"/>
        <v>0</v>
      </c>
      <c r="J131" s="7" t="str">
        <f t="shared" si="96"/>
        <v>ml</v>
      </c>
      <c r="K131" s="16">
        <f t="shared" si="102"/>
        <v>0</v>
      </c>
      <c r="L131" s="1"/>
      <c r="M131" s="5"/>
      <c r="N131" s="6" t="str">
        <f t="shared" si="97"/>
        <v>Soil-MFD</v>
      </c>
      <c r="O131" s="16">
        <f t="shared" si="92"/>
        <v>86.9</v>
      </c>
      <c r="P131" s="20"/>
      <c r="Q131" s="6" t="s">
        <v>36</v>
      </c>
      <c r="R131" s="20"/>
      <c r="S131" s="20">
        <f t="shared" si="98"/>
        <v>0</v>
      </c>
      <c r="T131" s="20">
        <f t="shared" si="99"/>
        <v>20</v>
      </c>
      <c r="U131" s="20">
        <f t="shared" si="100"/>
        <v>0</v>
      </c>
      <c r="V131" s="7" t="str">
        <f t="shared" si="101"/>
        <v>ml</v>
      </c>
      <c r="W131" s="16">
        <f t="shared" si="103"/>
        <v>0</v>
      </c>
    </row>
    <row r="132" spans="1:23">
      <c r="A132" s="5"/>
      <c r="B132" s="6">
        <f t="shared" si="90"/>
        <v>0</v>
      </c>
      <c r="C132" s="16">
        <f t="shared" si="91"/>
        <v>0</v>
      </c>
      <c r="D132" s="20"/>
      <c r="E132" s="6"/>
      <c r="F132" s="20"/>
      <c r="G132" s="20" t="str">
        <f t="shared" si="93"/>
        <v/>
      </c>
      <c r="H132" s="20">
        <f t="shared" si="94"/>
        <v>20</v>
      </c>
      <c r="I132" s="20"/>
      <c r="J132" s="7" t="str">
        <f t="shared" si="96"/>
        <v>liter</v>
      </c>
      <c r="K132" s="16">
        <f t="shared" ref="K132:K140" si="104">IF($B132="","",IF($C132="",0,IF($J132="ml",$I132/1000*$C132,$I132*$C132)))</f>
        <v>0</v>
      </c>
      <c r="L132" s="1"/>
      <c r="M132" s="5"/>
      <c r="N132" s="6" t="str">
        <f t="shared" si="97"/>
        <v>Soil-BSB (SM-3)</v>
      </c>
      <c r="O132" s="16">
        <f t="shared" si="92"/>
        <v>450</v>
      </c>
      <c r="P132" s="20"/>
      <c r="Q132" s="6" t="s">
        <v>36</v>
      </c>
      <c r="R132" s="20"/>
      <c r="S132" s="20">
        <f t="shared" si="98"/>
        <v>0</v>
      </c>
      <c r="T132" s="20">
        <f t="shared" si="99"/>
        <v>20</v>
      </c>
      <c r="U132" s="20">
        <f t="shared" si="100"/>
        <v>0</v>
      </c>
      <c r="V132" s="7" t="str">
        <f t="shared" si="101"/>
        <v>ml</v>
      </c>
      <c r="W132" s="16">
        <f t="shared" ref="W132:W140" si="105">IF($N132="","",IF($O132="",0,IF($V132="ml",$U132/1000*$O132,$U132*$O132)))</f>
        <v>0</v>
      </c>
    </row>
    <row r="133" spans="1:23">
      <c r="A133" s="5"/>
      <c r="B133" s="6">
        <f t="shared" si="90"/>
        <v>0</v>
      </c>
      <c r="C133" s="16">
        <f t="shared" si="91"/>
        <v>0</v>
      </c>
      <c r="D133" s="20"/>
      <c r="E133" s="6"/>
      <c r="F133" s="20"/>
      <c r="G133" s="20" t="str">
        <f t="shared" si="93"/>
        <v/>
      </c>
      <c r="H133" s="20">
        <f t="shared" si="94"/>
        <v>20</v>
      </c>
      <c r="I133" s="20"/>
      <c r="J133" s="7" t="str">
        <f t="shared" si="96"/>
        <v>liter</v>
      </c>
      <c r="K133" s="16">
        <f t="shared" si="104"/>
        <v>0</v>
      </c>
      <c r="L133" s="1"/>
      <c r="M133" s="5"/>
      <c r="N133" s="6">
        <f t="shared" si="97"/>
        <v>0</v>
      </c>
      <c r="O133" s="16">
        <f t="shared" si="92"/>
        <v>0</v>
      </c>
      <c r="P133" s="20"/>
      <c r="Q133" s="6" t="s">
        <v>36</v>
      </c>
      <c r="R133" s="20"/>
      <c r="S133" s="20">
        <f t="shared" si="98"/>
        <v>0</v>
      </c>
      <c r="T133" s="20">
        <f t="shared" si="99"/>
        <v>20</v>
      </c>
      <c r="U133" s="20">
        <f t="shared" si="100"/>
        <v>0</v>
      </c>
      <c r="V133" s="7" t="str">
        <f t="shared" si="101"/>
        <v>ml</v>
      </c>
      <c r="W133" s="16">
        <f t="shared" si="105"/>
        <v>0</v>
      </c>
    </row>
    <row r="134" spans="1:23">
      <c r="A134" s="5"/>
      <c r="B134" s="6">
        <f t="shared" si="90"/>
        <v>0</v>
      </c>
      <c r="C134" s="16">
        <f t="shared" si="91"/>
        <v>0</v>
      </c>
      <c r="D134" s="20"/>
      <c r="E134" s="6"/>
      <c r="F134" s="20"/>
      <c r="G134" s="20" t="str">
        <f t="shared" si="93"/>
        <v/>
      </c>
      <c r="H134" s="20">
        <f t="shared" si="94"/>
        <v>20</v>
      </c>
      <c r="I134" s="20"/>
      <c r="J134" s="7" t="str">
        <f t="shared" si="96"/>
        <v>liter</v>
      </c>
      <c r="K134" s="16">
        <f t="shared" si="104"/>
        <v>0</v>
      </c>
      <c r="L134" s="1"/>
      <c r="M134" s="5"/>
      <c r="N134" s="6">
        <f t="shared" si="97"/>
        <v>0</v>
      </c>
      <c r="O134" s="16">
        <f t="shared" si="92"/>
        <v>0</v>
      </c>
      <c r="P134" s="20"/>
      <c r="Q134" s="6" t="s">
        <v>36</v>
      </c>
      <c r="R134" s="20"/>
      <c r="S134" s="20">
        <f t="shared" si="98"/>
        <v>0</v>
      </c>
      <c r="T134" s="20">
        <f t="shared" si="99"/>
        <v>20</v>
      </c>
      <c r="U134" s="20">
        <f t="shared" si="100"/>
        <v>0</v>
      </c>
      <c r="V134" s="7" t="str">
        <f t="shared" si="101"/>
        <v>ml</v>
      </c>
      <c r="W134" s="16">
        <f t="shared" si="105"/>
        <v>0</v>
      </c>
    </row>
    <row r="135" spans="1:23">
      <c r="A135" s="5"/>
      <c r="B135" s="6">
        <f t="shared" si="90"/>
        <v>0</v>
      </c>
      <c r="C135" s="16">
        <f t="shared" si="91"/>
        <v>0</v>
      </c>
      <c r="D135" s="20"/>
      <c r="E135" s="6"/>
      <c r="F135" s="20"/>
      <c r="G135" s="20" t="str">
        <f t="shared" si="93"/>
        <v/>
      </c>
      <c r="H135" s="20">
        <f t="shared" si="94"/>
        <v>20</v>
      </c>
      <c r="I135" s="20"/>
      <c r="J135" s="7" t="str">
        <f t="shared" si="96"/>
        <v>liter</v>
      </c>
      <c r="K135" s="16">
        <f t="shared" si="104"/>
        <v>0</v>
      </c>
      <c r="L135" s="1"/>
      <c r="M135" s="5"/>
      <c r="N135" s="6">
        <f t="shared" si="97"/>
        <v>0</v>
      </c>
      <c r="O135" s="16">
        <f t="shared" si="92"/>
        <v>0</v>
      </c>
      <c r="P135" s="20"/>
      <c r="Q135" s="6" t="s">
        <v>36</v>
      </c>
      <c r="R135" s="20"/>
      <c r="S135" s="20">
        <f t="shared" si="98"/>
        <v>0</v>
      </c>
      <c r="T135" s="20">
        <f t="shared" si="99"/>
        <v>20</v>
      </c>
      <c r="U135" s="20">
        <f t="shared" si="100"/>
        <v>0</v>
      </c>
      <c r="V135" s="7" t="str">
        <f t="shared" si="101"/>
        <v>ml</v>
      </c>
      <c r="W135" s="16">
        <f t="shared" si="105"/>
        <v>0</v>
      </c>
    </row>
    <row r="136" spans="1:23">
      <c r="A136" s="5"/>
      <c r="B136" s="6">
        <f t="shared" si="90"/>
        <v>0</v>
      </c>
      <c r="C136" s="16">
        <f t="shared" si="91"/>
        <v>0</v>
      </c>
      <c r="D136" s="20"/>
      <c r="E136" s="6"/>
      <c r="F136" s="20"/>
      <c r="G136" s="20" t="str">
        <f t="shared" si="93"/>
        <v/>
      </c>
      <c r="H136" s="20">
        <f t="shared" si="94"/>
        <v>20</v>
      </c>
      <c r="I136" s="20"/>
      <c r="J136" s="7" t="str">
        <f t="shared" si="96"/>
        <v>liter</v>
      </c>
      <c r="K136" s="16">
        <f t="shared" si="104"/>
        <v>0</v>
      </c>
      <c r="L136" s="1"/>
      <c r="M136" s="5"/>
      <c r="N136" s="6">
        <f t="shared" si="97"/>
        <v>0</v>
      </c>
      <c r="O136" s="16">
        <f t="shared" si="92"/>
        <v>0</v>
      </c>
      <c r="P136" s="20"/>
      <c r="Q136" s="6" t="s">
        <v>36</v>
      </c>
      <c r="R136" s="20"/>
      <c r="S136" s="20">
        <f t="shared" si="98"/>
        <v>0</v>
      </c>
      <c r="T136" s="20">
        <f t="shared" si="99"/>
        <v>20</v>
      </c>
      <c r="U136" s="20">
        <f t="shared" si="100"/>
        <v>0</v>
      </c>
      <c r="V136" s="7" t="str">
        <f t="shared" si="101"/>
        <v>ml</v>
      </c>
      <c r="W136" s="16">
        <f t="shared" si="105"/>
        <v>0</v>
      </c>
    </row>
    <row r="137" spans="1:23">
      <c r="A137" s="5"/>
      <c r="B137" s="6">
        <f t="shared" si="90"/>
        <v>0</v>
      </c>
      <c r="C137" s="16">
        <f t="shared" si="91"/>
        <v>0</v>
      </c>
      <c r="D137" s="20"/>
      <c r="E137" s="6"/>
      <c r="F137" s="20"/>
      <c r="G137" s="20" t="str">
        <f t="shared" si="93"/>
        <v/>
      </c>
      <c r="H137" s="20">
        <f t="shared" si="94"/>
        <v>20</v>
      </c>
      <c r="I137" s="20"/>
      <c r="J137" s="7" t="str">
        <f t="shared" si="96"/>
        <v>liter</v>
      </c>
      <c r="K137" s="16">
        <f t="shared" si="104"/>
        <v>0</v>
      </c>
      <c r="L137" s="1"/>
      <c r="M137" s="5"/>
      <c r="N137" s="6">
        <f t="shared" si="97"/>
        <v>0</v>
      </c>
      <c r="O137" s="16">
        <f t="shared" si="92"/>
        <v>0</v>
      </c>
      <c r="P137" s="20"/>
      <c r="Q137" s="6" t="s">
        <v>36</v>
      </c>
      <c r="R137" s="20"/>
      <c r="S137" s="20">
        <f t="shared" si="98"/>
        <v>0</v>
      </c>
      <c r="T137" s="20">
        <f t="shared" si="99"/>
        <v>20</v>
      </c>
      <c r="U137" s="20">
        <f t="shared" si="100"/>
        <v>0</v>
      </c>
      <c r="V137" s="7" t="str">
        <f t="shared" si="101"/>
        <v>ml</v>
      </c>
      <c r="W137" s="16">
        <f t="shared" si="105"/>
        <v>0</v>
      </c>
    </row>
    <row r="138" spans="1:23">
      <c r="A138" s="5"/>
      <c r="B138" s="6">
        <f t="shared" si="90"/>
        <v>0</v>
      </c>
      <c r="C138" s="16">
        <f t="shared" si="91"/>
        <v>0</v>
      </c>
      <c r="D138" s="20"/>
      <c r="E138" s="6"/>
      <c r="F138" s="20"/>
      <c r="G138" s="20" t="str">
        <f t="shared" si="93"/>
        <v/>
      </c>
      <c r="H138" s="20">
        <f t="shared" si="94"/>
        <v>20</v>
      </c>
      <c r="I138" s="20"/>
      <c r="J138" s="7" t="str">
        <f t="shared" si="96"/>
        <v>liter</v>
      </c>
      <c r="K138" s="16">
        <f t="shared" si="104"/>
        <v>0</v>
      </c>
      <c r="L138" s="1"/>
      <c r="M138" s="5"/>
      <c r="N138" s="6">
        <f t="shared" si="97"/>
        <v>0</v>
      </c>
      <c r="O138" s="16">
        <f t="shared" si="92"/>
        <v>0</v>
      </c>
      <c r="P138" s="20"/>
      <c r="Q138" s="6" t="s">
        <v>36</v>
      </c>
      <c r="R138" s="20"/>
      <c r="S138" s="20">
        <f t="shared" si="98"/>
        <v>0</v>
      </c>
      <c r="T138" s="20">
        <f t="shared" si="99"/>
        <v>20</v>
      </c>
      <c r="U138" s="20">
        <f t="shared" si="100"/>
        <v>0</v>
      </c>
      <c r="V138" s="7" t="str">
        <f t="shared" si="101"/>
        <v>ml</v>
      </c>
      <c r="W138" s="16">
        <f t="shared" si="105"/>
        <v>0</v>
      </c>
    </row>
    <row r="139" spans="1:23">
      <c r="A139" s="5"/>
      <c r="B139" s="6">
        <f t="shared" si="90"/>
        <v>0</v>
      </c>
      <c r="C139" s="16">
        <f t="shared" si="91"/>
        <v>0</v>
      </c>
      <c r="D139" s="20"/>
      <c r="E139" s="6"/>
      <c r="F139" s="20"/>
      <c r="G139" s="20" t="str">
        <f t="shared" si="93"/>
        <v/>
      </c>
      <c r="H139" s="20">
        <f t="shared" si="94"/>
        <v>20</v>
      </c>
      <c r="I139" s="20"/>
      <c r="J139" s="7" t="str">
        <f t="shared" si="96"/>
        <v>liter</v>
      </c>
      <c r="K139" s="16">
        <f t="shared" si="104"/>
        <v>0</v>
      </c>
      <c r="L139" s="1"/>
      <c r="M139" s="5"/>
      <c r="N139" s="6">
        <f t="shared" si="97"/>
        <v>0</v>
      </c>
      <c r="O139" s="16">
        <f t="shared" si="92"/>
        <v>0</v>
      </c>
      <c r="P139" s="20"/>
      <c r="Q139" s="6" t="s">
        <v>36</v>
      </c>
      <c r="R139" s="20"/>
      <c r="S139" s="20">
        <f t="shared" si="98"/>
        <v>0</v>
      </c>
      <c r="T139" s="20">
        <f t="shared" si="99"/>
        <v>20</v>
      </c>
      <c r="U139" s="20">
        <f t="shared" si="100"/>
        <v>0</v>
      </c>
      <c r="V139" s="7" t="str">
        <f t="shared" si="101"/>
        <v>ml</v>
      </c>
      <c r="W139" s="16">
        <f t="shared" si="105"/>
        <v>0</v>
      </c>
    </row>
    <row r="140" spans="1:23">
      <c r="A140" s="8"/>
      <c r="B140" s="9">
        <f t="shared" si="90"/>
        <v>0</v>
      </c>
      <c r="C140" s="16">
        <f t="shared" si="91"/>
        <v>0</v>
      </c>
      <c r="D140" s="20"/>
      <c r="E140" s="9"/>
      <c r="F140" s="20"/>
      <c r="G140" s="20" t="str">
        <f t="shared" si="93"/>
        <v/>
      </c>
      <c r="H140" s="20">
        <f t="shared" si="94"/>
        <v>20</v>
      </c>
      <c r="I140" s="20"/>
      <c r="J140" s="10" t="str">
        <f t="shared" si="96"/>
        <v>liter</v>
      </c>
      <c r="K140" s="16">
        <f t="shared" si="104"/>
        <v>0</v>
      </c>
      <c r="L140" s="1"/>
      <c r="M140" s="8"/>
      <c r="N140" s="9">
        <f t="shared" si="97"/>
        <v>0</v>
      </c>
      <c r="O140" s="16">
        <f t="shared" si="92"/>
        <v>0</v>
      </c>
      <c r="P140" s="20"/>
      <c r="Q140" s="9" t="s">
        <v>36</v>
      </c>
      <c r="R140" s="20"/>
      <c r="S140" s="20">
        <f t="shared" si="98"/>
        <v>0</v>
      </c>
      <c r="T140" s="20">
        <f t="shared" si="99"/>
        <v>20</v>
      </c>
      <c r="U140" s="20">
        <f t="shared" si="100"/>
        <v>0</v>
      </c>
      <c r="V140" s="10" t="str">
        <f t="shared" si="101"/>
        <v>ml</v>
      </c>
      <c r="W140" s="16">
        <f t="shared" si="105"/>
        <v>0</v>
      </c>
    </row>
    <row r="141" spans="1:23" ht="22.95" customHeight="1">
      <c r="A141" s="23" t="s">
        <v>49</v>
      </c>
      <c r="B141" s="31"/>
      <c r="C141" s="32"/>
      <c r="D141" s="33"/>
      <c r="E141" s="34"/>
      <c r="F141" s="33"/>
      <c r="G141" s="33"/>
      <c r="H141" s="33"/>
      <c r="I141" s="33"/>
      <c r="J141" s="34"/>
      <c r="K141" s="18">
        <f>SUM(K126:K140)</f>
        <v>0</v>
      </c>
      <c r="L141" s="4"/>
      <c r="M141" s="23" t="s">
        <v>49</v>
      </c>
      <c r="N141" s="31"/>
      <c r="O141" s="32"/>
      <c r="P141" s="33"/>
      <c r="Q141" s="34"/>
      <c r="R141" s="33"/>
      <c r="S141" s="33"/>
      <c r="T141" s="33"/>
      <c r="U141" s="33"/>
      <c r="V141" s="34"/>
      <c r="W141" s="18">
        <f>SUM(W126:W140)</f>
        <v>0</v>
      </c>
    </row>
    <row r="142" spans="1:23">
      <c r="C142" s="17"/>
      <c r="D142" s="21"/>
      <c r="F142" s="21"/>
      <c r="G142" s="21"/>
      <c r="H142" s="21"/>
      <c r="I142" s="21"/>
      <c r="K142" s="17"/>
      <c r="O142" s="17"/>
      <c r="P142" s="21"/>
      <c r="R142" s="21"/>
      <c r="S142" s="21"/>
      <c r="T142" s="21"/>
      <c r="U142" s="21"/>
      <c r="W142" s="17"/>
    </row>
    <row r="143" spans="1:23">
      <c r="A143" s="28" t="s">
        <v>63</v>
      </c>
      <c r="B143" s="28"/>
      <c r="C143" s="29"/>
      <c r="D143" s="30"/>
      <c r="E143" s="28"/>
      <c r="F143" s="30"/>
      <c r="G143" s="30"/>
      <c r="H143" s="30"/>
      <c r="I143" s="30"/>
      <c r="J143" s="28"/>
      <c r="K143" s="29"/>
      <c r="M143" s="28" t="s">
        <v>64</v>
      </c>
      <c r="N143" s="28"/>
      <c r="O143" s="29"/>
      <c r="P143" s="30"/>
      <c r="Q143" s="28"/>
      <c r="R143" s="30"/>
      <c r="S143" s="30"/>
      <c r="T143" s="30"/>
      <c r="U143" s="30"/>
      <c r="V143" s="28"/>
      <c r="W143" s="29"/>
    </row>
    <row r="144" spans="1:23" ht="22.05" customHeight="1">
      <c r="A144" s="22" t="s">
        <v>24</v>
      </c>
      <c r="B144" s="22" t="str">
        <f t="shared" ref="B144:B159" si="106">B11</f>
        <v>Insek Produk</v>
      </c>
      <c r="C144" s="24" t="str">
        <f t="shared" ref="C144:C159" si="107">C11</f>
        <v>Koste per L</v>
      </c>
      <c r="D144" s="25" t="s">
        <v>27</v>
      </c>
      <c r="E144" s="22" t="s">
        <v>28</v>
      </c>
      <c r="F144" s="25" t="s">
        <v>29</v>
      </c>
      <c r="G144" s="25" t="s">
        <v>30</v>
      </c>
      <c r="H144" s="25" t="s">
        <v>31</v>
      </c>
      <c r="I144" s="25" t="s">
        <v>32</v>
      </c>
      <c r="J144" s="22" t="s">
        <v>28</v>
      </c>
      <c r="K144" s="24" t="s">
        <v>33</v>
      </c>
      <c r="M144" s="22" t="s">
        <v>24</v>
      </c>
      <c r="N144" s="22" t="s">
        <v>34</v>
      </c>
      <c r="O144" s="24" t="str">
        <f t="shared" ref="O144:O159" si="108">O11</f>
        <v>Koste per L</v>
      </c>
      <c r="P144" s="25" t="s">
        <v>27</v>
      </c>
      <c r="Q144" s="22" t="s">
        <v>28</v>
      </c>
      <c r="R144" s="25" t="s">
        <v>29</v>
      </c>
      <c r="S144" s="25" t="s">
        <v>30</v>
      </c>
      <c r="T144" s="25" t="s">
        <v>31</v>
      </c>
      <c r="U144" s="25" t="s">
        <v>32</v>
      </c>
      <c r="V144" s="22" t="s">
        <v>28</v>
      </c>
      <c r="W144" s="24" t="s">
        <v>33</v>
      </c>
    </row>
    <row r="145" spans="1:23">
      <c r="A145" s="5">
        <v>8</v>
      </c>
      <c r="B145" s="6" t="str">
        <f t="shared" si="106"/>
        <v>Soil458</v>
      </c>
      <c r="C145" s="16">
        <f t="shared" si="107"/>
        <v>400</v>
      </c>
      <c r="D145" s="20"/>
      <c r="E145" s="6" t="s">
        <v>36</v>
      </c>
      <c r="F145" s="20"/>
      <c r="G145" s="20">
        <f t="shared" ref="G145:G159" si="109">IF($B145="","",IF(LOWER($E145)="ml/l",$D145*$F145,IF(LOWER($E145)="ml/ha",$D145,IF(OR(LOWER($E145)="l/ha",LOWER($E145)="liter/ha",LOWER($E145)="kg/ha"),$D145,""))))</f>
        <v>0</v>
      </c>
      <c r="H145" s="20">
        <f t="shared" ref="H145:H159" si="110">IF($B145&lt;&gt;"",$I$3,"")</f>
        <v>20</v>
      </c>
      <c r="I145" s="20">
        <f t="shared" ref="I145:I159" si="111">IF($B145="","",IF(OR(LOWER($E145)="ml/l",LOWER($E145)="ml/ha"),IF($G145*$H145&lt;1000,$G145*$H145,$G145*$H145/1000),$G145*$H145))</f>
        <v>0</v>
      </c>
      <c r="J145" s="7" t="str">
        <f t="shared" ref="J145:J159" si="112">IF($B145="","",IF(OR(LOWER($E145)="ml/l",LOWER($E145)="ml/ha"),IF($G145*$H145&lt;1000,"ml","liter"),IF(LOWER($E145)="kg/ha","kg","liter")))</f>
        <v>ml</v>
      </c>
      <c r="K145" s="16">
        <f>IF($B145="","",IF($C145="",0,IF($J145="ml",$I145/1000*$C145,$I145*$C145)))</f>
        <v>0</v>
      </c>
      <c r="L145" s="1"/>
      <c r="M145" s="5">
        <v>8</v>
      </c>
      <c r="N145" s="6" t="str">
        <f t="shared" ref="N145:N159" si="113">N31</f>
        <v>StrepMix</v>
      </c>
      <c r="O145" s="16">
        <f t="shared" si="108"/>
        <v>550</v>
      </c>
      <c r="P145" s="20"/>
      <c r="Q145" s="6" t="s">
        <v>36</v>
      </c>
      <c r="R145" s="20"/>
      <c r="S145" s="20">
        <f t="shared" ref="S145:S159" si="114">IF($N145="","",IF(LOWER($Q145)="ml/l",$P145*$R145,IF(LOWER($Q145)="ml/ha",$P145,IF(OR(LOWER($Q145)="l/ha",LOWER($Q145)="liter/ha",LOWER($Q145)="kg/ha"),$P145,""))))</f>
        <v>0</v>
      </c>
      <c r="T145" s="20">
        <f t="shared" ref="T145:T159" si="115">IF($N145&lt;&gt;"",$I$3,"")</f>
        <v>20</v>
      </c>
      <c r="U145" s="20">
        <f t="shared" ref="U145:U159" si="116">IF($N145="","",IF(OR(LOWER($Q145)="ml/l",LOWER($Q145)="ml/ha"),IF($S145*$T145&lt;1000,$S145*$T145,$S145*$T145/1000),$S145*$T145))</f>
        <v>0</v>
      </c>
      <c r="V145" s="7" t="str">
        <f t="shared" ref="V145:V159" si="117">IF($N145="","",IF(OR(LOWER($Q145)="ml/l",LOWER($Q145)="ml/ha"),IF($S145*$T145&lt;1000,"ml","liter"),IF(LOWER($Q145)="kg/ha","kg","liter")))</f>
        <v>ml</v>
      </c>
      <c r="W145" s="16">
        <f>IF($N145="","",IF($O145="",0,IF($V145="ml",$U145/1000*$O145,$U145*$O145)))</f>
        <v>0</v>
      </c>
    </row>
    <row r="146" spans="1:23">
      <c r="A146" s="5"/>
      <c r="B146" s="6" t="str">
        <f t="shared" si="106"/>
        <v>SoilBTK</v>
      </c>
      <c r="C146" s="16">
        <f t="shared" si="107"/>
        <v>305</v>
      </c>
      <c r="D146" s="20"/>
      <c r="E146" s="6" t="s">
        <v>36</v>
      </c>
      <c r="F146" s="20"/>
      <c r="G146" s="20">
        <f t="shared" si="109"/>
        <v>0</v>
      </c>
      <c r="H146" s="20">
        <f t="shared" si="110"/>
        <v>20</v>
      </c>
      <c r="I146" s="20">
        <f t="shared" si="111"/>
        <v>0</v>
      </c>
      <c r="J146" s="7" t="str">
        <f t="shared" si="112"/>
        <v>ml</v>
      </c>
      <c r="K146" s="16">
        <f t="shared" ref="K146:K150" si="118">IF($B146="","",IF($C146="",0,IF($J146="ml",$I146/1000*$C146,$I146*$C146)))</f>
        <v>0</v>
      </c>
      <c r="L146" s="1"/>
      <c r="M146" s="5"/>
      <c r="N146" s="6" t="str">
        <f t="shared" si="113"/>
        <v>Kompostee (Preserveer)</v>
      </c>
      <c r="O146" s="16">
        <f t="shared" si="108"/>
        <v>2.4500000000000002</v>
      </c>
      <c r="P146" s="20"/>
      <c r="Q146" s="6" t="s">
        <v>36</v>
      </c>
      <c r="R146" s="20"/>
      <c r="S146" s="20">
        <f t="shared" si="114"/>
        <v>0</v>
      </c>
      <c r="T146" s="20">
        <f t="shared" si="115"/>
        <v>20</v>
      </c>
      <c r="U146" s="20">
        <f t="shared" si="116"/>
        <v>0</v>
      </c>
      <c r="V146" s="7" t="str">
        <f t="shared" si="117"/>
        <v>ml</v>
      </c>
      <c r="W146" s="16">
        <f t="shared" ref="W146:W150" si="119">IF($N146="","",IF($O146="",0,IF($V146="ml",$U146/1000*$O146,$U146*$O146)))</f>
        <v>0</v>
      </c>
    </row>
    <row r="147" spans="1:23">
      <c r="A147" s="5"/>
      <c r="B147" s="6" t="str">
        <f t="shared" si="106"/>
        <v>SoilCHIT</v>
      </c>
      <c r="C147" s="16">
        <f t="shared" si="107"/>
        <v>305</v>
      </c>
      <c r="D147" s="20"/>
      <c r="E147" s="6" t="s">
        <v>36</v>
      </c>
      <c r="F147" s="20"/>
      <c r="G147" s="20">
        <f t="shared" si="109"/>
        <v>0</v>
      </c>
      <c r="H147" s="20">
        <f t="shared" si="110"/>
        <v>20</v>
      </c>
      <c r="I147" s="20">
        <f t="shared" si="111"/>
        <v>0</v>
      </c>
      <c r="J147" s="7" t="str">
        <f t="shared" si="112"/>
        <v>ml</v>
      </c>
      <c r="K147" s="16">
        <f t="shared" si="118"/>
        <v>0</v>
      </c>
      <c r="L147" s="1"/>
      <c r="M147" s="5"/>
      <c r="N147" s="6" t="str">
        <f t="shared" si="113"/>
        <v>Soil-Ca</v>
      </c>
      <c r="O147" s="16">
        <f t="shared" si="108"/>
        <v>34</v>
      </c>
      <c r="P147" s="20"/>
      <c r="Q147" s="6" t="s">
        <v>36</v>
      </c>
      <c r="R147" s="20"/>
      <c r="S147" s="20">
        <f t="shared" si="114"/>
        <v>0</v>
      </c>
      <c r="T147" s="20">
        <f t="shared" si="115"/>
        <v>20</v>
      </c>
      <c r="U147" s="20">
        <f t="shared" si="116"/>
        <v>0</v>
      </c>
      <c r="V147" s="7" t="str">
        <f t="shared" si="117"/>
        <v>ml</v>
      </c>
      <c r="W147" s="16">
        <f t="shared" si="119"/>
        <v>0</v>
      </c>
    </row>
    <row r="148" spans="1:23">
      <c r="A148" s="5"/>
      <c r="B148" s="6" t="str">
        <f t="shared" si="106"/>
        <v>Soil-KT (Kompostee)</v>
      </c>
      <c r="C148" s="16">
        <f t="shared" si="107"/>
        <v>2.1</v>
      </c>
      <c r="D148" s="20"/>
      <c r="E148" s="6" t="s">
        <v>36</v>
      </c>
      <c r="F148" s="20"/>
      <c r="G148" s="20">
        <f t="shared" si="109"/>
        <v>0</v>
      </c>
      <c r="H148" s="20">
        <f t="shared" si="110"/>
        <v>20</v>
      </c>
      <c r="I148" s="20">
        <f t="shared" si="111"/>
        <v>0</v>
      </c>
      <c r="J148" s="7" t="str">
        <f t="shared" si="112"/>
        <v>ml</v>
      </c>
      <c r="K148" s="16">
        <f t="shared" si="118"/>
        <v>0</v>
      </c>
      <c r="L148" s="1"/>
      <c r="M148" s="5"/>
      <c r="N148" s="6" t="str">
        <f t="shared" si="113"/>
        <v>Soil-EnerBoost</v>
      </c>
      <c r="O148" s="16">
        <f t="shared" si="108"/>
        <v>19.5</v>
      </c>
      <c r="P148" s="20"/>
      <c r="Q148" s="6" t="s">
        <v>36</v>
      </c>
      <c r="R148" s="20"/>
      <c r="S148" s="20">
        <f t="shared" si="114"/>
        <v>0</v>
      </c>
      <c r="T148" s="20">
        <f t="shared" si="115"/>
        <v>20</v>
      </c>
      <c r="U148" s="20">
        <f t="shared" si="116"/>
        <v>0</v>
      </c>
      <c r="V148" s="7" t="str">
        <f t="shared" si="117"/>
        <v>ml</v>
      </c>
      <c r="W148" s="16">
        <f t="shared" si="119"/>
        <v>0</v>
      </c>
    </row>
    <row r="149" spans="1:23">
      <c r="A149" s="5"/>
      <c r="B149" s="6" t="str">
        <f t="shared" si="106"/>
        <v>SoilMK</v>
      </c>
      <c r="C149" s="16">
        <f t="shared" si="107"/>
        <v>32.5</v>
      </c>
      <c r="D149" s="20"/>
      <c r="E149" s="6" t="s">
        <v>36</v>
      </c>
      <c r="F149" s="20"/>
      <c r="G149" s="20">
        <f t="shared" si="109"/>
        <v>0</v>
      </c>
      <c r="H149" s="20">
        <f t="shared" si="110"/>
        <v>20</v>
      </c>
      <c r="I149" s="20">
        <f t="shared" si="111"/>
        <v>0</v>
      </c>
      <c r="J149" s="7" t="str">
        <f t="shared" si="112"/>
        <v>ml</v>
      </c>
      <c r="K149" s="16">
        <f t="shared" si="118"/>
        <v>0</v>
      </c>
      <c r="L149" s="1"/>
      <c r="M149" s="5"/>
      <c r="N149" s="6" t="str">
        <f t="shared" si="113"/>
        <v>Soil-MK</v>
      </c>
      <c r="O149" s="16">
        <f t="shared" si="108"/>
        <v>32.5</v>
      </c>
      <c r="P149" s="20"/>
      <c r="Q149" s="6" t="s">
        <v>36</v>
      </c>
      <c r="R149" s="20"/>
      <c r="S149" s="20">
        <f t="shared" si="114"/>
        <v>0</v>
      </c>
      <c r="T149" s="20">
        <f t="shared" si="115"/>
        <v>20</v>
      </c>
      <c r="U149" s="20">
        <f t="shared" si="116"/>
        <v>0</v>
      </c>
      <c r="V149" s="7" t="str">
        <f t="shared" si="117"/>
        <v>ml</v>
      </c>
      <c r="W149" s="16">
        <f t="shared" si="119"/>
        <v>0</v>
      </c>
    </row>
    <row r="150" spans="1:23">
      <c r="A150" s="5"/>
      <c r="B150" s="6" t="str">
        <f t="shared" si="106"/>
        <v>SoilPP</v>
      </c>
      <c r="C150" s="16">
        <f t="shared" si="107"/>
        <v>9.9499999999999993</v>
      </c>
      <c r="D150" s="20"/>
      <c r="E150" s="6" t="s">
        <v>36</v>
      </c>
      <c r="F150" s="20"/>
      <c r="G150" s="20">
        <f t="shared" si="109"/>
        <v>0</v>
      </c>
      <c r="H150" s="20">
        <f t="shared" si="110"/>
        <v>20</v>
      </c>
      <c r="I150" s="20">
        <f t="shared" si="111"/>
        <v>0</v>
      </c>
      <c r="J150" s="7" t="str">
        <f t="shared" si="112"/>
        <v>ml</v>
      </c>
      <c r="K150" s="16">
        <f t="shared" si="118"/>
        <v>0</v>
      </c>
      <c r="L150" s="1"/>
      <c r="M150" s="5"/>
      <c r="N150" s="6" t="str">
        <f t="shared" si="113"/>
        <v>Soil-MFD</v>
      </c>
      <c r="O150" s="16">
        <f t="shared" si="108"/>
        <v>86.9</v>
      </c>
      <c r="P150" s="20"/>
      <c r="Q150" s="6" t="s">
        <v>36</v>
      </c>
      <c r="R150" s="20"/>
      <c r="S150" s="20">
        <f t="shared" si="114"/>
        <v>0</v>
      </c>
      <c r="T150" s="20">
        <f t="shared" si="115"/>
        <v>20</v>
      </c>
      <c r="U150" s="20">
        <f t="shared" si="116"/>
        <v>0</v>
      </c>
      <c r="V150" s="7" t="str">
        <f t="shared" si="117"/>
        <v>ml</v>
      </c>
      <c r="W150" s="16">
        <f t="shared" si="119"/>
        <v>0</v>
      </c>
    </row>
    <row r="151" spans="1:23">
      <c r="A151" s="5"/>
      <c r="B151" s="6">
        <f t="shared" si="106"/>
        <v>0</v>
      </c>
      <c r="C151" s="16">
        <f t="shared" si="107"/>
        <v>0</v>
      </c>
      <c r="D151" s="20"/>
      <c r="E151" s="6"/>
      <c r="F151" s="20"/>
      <c r="G151" s="20" t="str">
        <f t="shared" si="109"/>
        <v/>
      </c>
      <c r="H151" s="20">
        <f t="shared" si="110"/>
        <v>20</v>
      </c>
      <c r="I151" s="20"/>
      <c r="J151" s="7" t="str">
        <f t="shared" si="112"/>
        <v>liter</v>
      </c>
      <c r="K151" s="16">
        <f t="shared" ref="K151:K159" si="120">IF($B151="","",IF($C151="",0,IF($J151="ml",$I151/1000*$C151,$I151*$C151)))</f>
        <v>0</v>
      </c>
      <c r="L151" s="1"/>
      <c r="M151" s="5"/>
      <c r="N151" s="6" t="str">
        <f t="shared" si="113"/>
        <v>Soil-BSB (SM-3)</v>
      </c>
      <c r="O151" s="16">
        <f t="shared" si="108"/>
        <v>450</v>
      </c>
      <c r="P151" s="20"/>
      <c r="Q151" s="6" t="s">
        <v>36</v>
      </c>
      <c r="R151" s="20"/>
      <c r="S151" s="20">
        <f t="shared" si="114"/>
        <v>0</v>
      </c>
      <c r="T151" s="20">
        <f t="shared" si="115"/>
        <v>20</v>
      </c>
      <c r="U151" s="20">
        <f t="shared" si="116"/>
        <v>0</v>
      </c>
      <c r="V151" s="7" t="str">
        <f t="shared" si="117"/>
        <v>ml</v>
      </c>
      <c r="W151" s="16">
        <f t="shared" ref="W151:W159" si="121">IF($N151="","",IF($O151="",0,IF($V151="ml",$U151/1000*$O151,$U151*$O151)))</f>
        <v>0</v>
      </c>
    </row>
    <row r="152" spans="1:23">
      <c r="A152" s="5"/>
      <c r="B152" s="6">
        <f t="shared" si="106"/>
        <v>0</v>
      </c>
      <c r="C152" s="16">
        <f t="shared" si="107"/>
        <v>0</v>
      </c>
      <c r="D152" s="20"/>
      <c r="E152" s="6"/>
      <c r="F152" s="20"/>
      <c r="G152" s="20" t="str">
        <f t="shared" si="109"/>
        <v/>
      </c>
      <c r="H152" s="20">
        <f t="shared" si="110"/>
        <v>20</v>
      </c>
      <c r="I152" s="20"/>
      <c r="J152" s="7" t="str">
        <f t="shared" si="112"/>
        <v>liter</v>
      </c>
      <c r="K152" s="16">
        <f t="shared" si="120"/>
        <v>0</v>
      </c>
      <c r="L152" s="1"/>
      <c r="M152" s="5"/>
      <c r="N152" s="6">
        <f t="shared" si="113"/>
        <v>0</v>
      </c>
      <c r="O152" s="16">
        <f t="shared" si="108"/>
        <v>0</v>
      </c>
      <c r="P152" s="20"/>
      <c r="Q152" s="6" t="s">
        <v>36</v>
      </c>
      <c r="R152" s="20"/>
      <c r="S152" s="20">
        <f t="shared" si="114"/>
        <v>0</v>
      </c>
      <c r="T152" s="20">
        <f t="shared" si="115"/>
        <v>20</v>
      </c>
      <c r="U152" s="20">
        <f t="shared" si="116"/>
        <v>0</v>
      </c>
      <c r="V152" s="7" t="str">
        <f t="shared" si="117"/>
        <v>ml</v>
      </c>
      <c r="W152" s="16">
        <f t="shared" si="121"/>
        <v>0</v>
      </c>
    </row>
    <row r="153" spans="1:23">
      <c r="A153" s="5"/>
      <c r="B153" s="6">
        <f t="shared" si="106"/>
        <v>0</v>
      </c>
      <c r="C153" s="16">
        <f t="shared" si="107"/>
        <v>0</v>
      </c>
      <c r="D153" s="20"/>
      <c r="E153" s="6"/>
      <c r="F153" s="20"/>
      <c r="G153" s="20" t="str">
        <f t="shared" si="109"/>
        <v/>
      </c>
      <c r="H153" s="20">
        <f t="shared" si="110"/>
        <v>20</v>
      </c>
      <c r="I153" s="20"/>
      <c r="J153" s="7" t="str">
        <f t="shared" si="112"/>
        <v>liter</v>
      </c>
      <c r="K153" s="16">
        <f t="shared" si="120"/>
        <v>0</v>
      </c>
      <c r="L153" s="1"/>
      <c r="M153" s="5"/>
      <c r="N153" s="6">
        <f t="shared" si="113"/>
        <v>0</v>
      </c>
      <c r="O153" s="16">
        <f t="shared" si="108"/>
        <v>0</v>
      </c>
      <c r="P153" s="20"/>
      <c r="Q153" s="6" t="s">
        <v>36</v>
      </c>
      <c r="R153" s="20"/>
      <c r="S153" s="20">
        <f t="shared" si="114"/>
        <v>0</v>
      </c>
      <c r="T153" s="20">
        <f t="shared" si="115"/>
        <v>20</v>
      </c>
      <c r="U153" s="20">
        <f t="shared" si="116"/>
        <v>0</v>
      </c>
      <c r="V153" s="7" t="str">
        <f t="shared" si="117"/>
        <v>ml</v>
      </c>
      <c r="W153" s="16">
        <f t="shared" si="121"/>
        <v>0</v>
      </c>
    </row>
    <row r="154" spans="1:23">
      <c r="A154" s="5"/>
      <c r="B154" s="6">
        <f t="shared" si="106"/>
        <v>0</v>
      </c>
      <c r="C154" s="16">
        <f t="shared" si="107"/>
        <v>0</v>
      </c>
      <c r="D154" s="20"/>
      <c r="E154" s="6"/>
      <c r="F154" s="20"/>
      <c r="G154" s="20" t="str">
        <f t="shared" si="109"/>
        <v/>
      </c>
      <c r="H154" s="20">
        <f t="shared" si="110"/>
        <v>20</v>
      </c>
      <c r="I154" s="20"/>
      <c r="J154" s="7" t="str">
        <f t="shared" si="112"/>
        <v>liter</v>
      </c>
      <c r="K154" s="16">
        <f t="shared" si="120"/>
        <v>0</v>
      </c>
      <c r="L154" s="1"/>
      <c r="M154" s="5"/>
      <c r="N154" s="6">
        <f t="shared" si="113"/>
        <v>0</v>
      </c>
      <c r="O154" s="16">
        <f t="shared" si="108"/>
        <v>0</v>
      </c>
      <c r="P154" s="20"/>
      <c r="Q154" s="6" t="s">
        <v>36</v>
      </c>
      <c r="R154" s="20"/>
      <c r="S154" s="20">
        <f t="shared" si="114"/>
        <v>0</v>
      </c>
      <c r="T154" s="20">
        <f t="shared" si="115"/>
        <v>20</v>
      </c>
      <c r="U154" s="20">
        <f t="shared" si="116"/>
        <v>0</v>
      </c>
      <c r="V154" s="7" t="str">
        <f t="shared" si="117"/>
        <v>ml</v>
      </c>
      <c r="W154" s="16">
        <f t="shared" si="121"/>
        <v>0</v>
      </c>
    </row>
    <row r="155" spans="1:23">
      <c r="A155" s="5"/>
      <c r="B155" s="6">
        <f t="shared" si="106"/>
        <v>0</v>
      </c>
      <c r="C155" s="16">
        <f t="shared" si="107"/>
        <v>0</v>
      </c>
      <c r="D155" s="20"/>
      <c r="E155" s="6"/>
      <c r="F155" s="20"/>
      <c r="G155" s="20" t="str">
        <f t="shared" si="109"/>
        <v/>
      </c>
      <c r="H155" s="20">
        <f t="shared" si="110"/>
        <v>20</v>
      </c>
      <c r="I155" s="20"/>
      <c r="J155" s="7" t="str">
        <f t="shared" si="112"/>
        <v>liter</v>
      </c>
      <c r="K155" s="16">
        <f t="shared" si="120"/>
        <v>0</v>
      </c>
      <c r="L155" s="1"/>
      <c r="M155" s="5"/>
      <c r="N155" s="6">
        <f t="shared" si="113"/>
        <v>0</v>
      </c>
      <c r="O155" s="16">
        <f t="shared" si="108"/>
        <v>0</v>
      </c>
      <c r="P155" s="20"/>
      <c r="Q155" s="6" t="s">
        <v>36</v>
      </c>
      <c r="R155" s="20"/>
      <c r="S155" s="20">
        <f t="shared" si="114"/>
        <v>0</v>
      </c>
      <c r="T155" s="20">
        <f t="shared" si="115"/>
        <v>20</v>
      </c>
      <c r="U155" s="20">
        <f t="shared" si="116"/>
        <v>0</v>
      </c>
      <c r="V155" s="7" t="str">
        <f t="shared" si="117"/>
        <v>ml</v>
      </c>
      <c r="W155" s="16">
        <f t="shared" si="121"/>
        <v>0</v>
      </c>
    </row>
    <row r="156" spans="1:23">
      <c r="A156" s="5"/>
      <c r="B156" s="6">
        <f t="shared" si="106"/>
        <v>0</v>
      </c>
      <c r="C156" s="16">
        <f t="shared" si="107"/>
        <v>0</v>
      </c>
      <c r="D156" s="20"/>
      <c r="E156" s="6"/>
      <c r="F156" s="20"/>
      <c r="G156" s="20" t="str">
        <f t="shared" si="109"/>
        <v/>
      </c>
      <c r="H156" s="20">
        <f t="shared" si="110"/>
        <v>20</v>
      </c>
      <c r="I156" s="20"/>
      <c r="J156" s="7" t="str">
        <f t="shared" si="112"/>
        <v>liter</v>
      </c>
      <c r="K156" s="16">
        <f t="shared" si="120"/>
        <v>0</v>
      </c>
      <c r="L156" s="1"/>
      <c r="M156" s="5"/>
      <c r="N156" s="6">
        <f t="shared" si="113"/>
        <v>0</v>
      </c>
      <c r="O156" s="16">
        <f t="shared" si="108"/>
        <v>0</v>
      </c>
      <c r="P156" s="20"/>
      <c r="Q156" s="6" t="s">
        <v>36</v>
      </c>
      <c r="R156" s="20"/>
      <c r="S156" s="20">
        <f t="shared" si="114"/>
        <v>0</v>
      </c>
      <c r="T156" s="20">
        <f t="shared" si="115"/>
        <v>20</v>
      </c>
      <c r="U156" s="20">
        <f t="shared" si="116"/>
        <v>0</v>
      </c>
      <c r="V156" s="7" t="str">
        <f t="shared" si="117"/>
        <v>ml</v>
      </c>
      <c r="W156" s="16">
        <f t="shared" si="121"/>
        <v>0</v>
      </c>
    </row>
    <row r="157" spans="1:23">
      <c r="A157" s="5"/>
      <c r="B157" s="6">
        <f t="shared" si="106"/>
        <v>0</v>
      </c>
      <c r="C157" s="16">
        <f t="shared" si="107"/>
        <v>0</v>
      </c>
      <c r="D157" s="20"/>
      <c r="E157" s="6"/>
      <c r="F157" s="20"/>
      <c r="G157" s="20" t="str">
        <f t="shared" si="109"/>
        <v/>
      </c>
      <c r="H157" s="20">
        <f t="shared" si="110"/>
        <v>20</v>
      </c>
      <c r="I157" s="20"/>
      <c r="J157" s="7" t="str">
        <f t="shared" si="112"/>
        <v>liter</v>
      </c>
      <c r="K157" s="16">
        <f t="shared" si="120"/>
        <v>0</v>
      </c>
      <c r="L157" s="1"/>
      <c r="M157" s="5"/>
      <c r="N157" s="6">
        <f t="shared" si="113"/>
        <v>0</v>
      </c>
      <c r="O157" s="16">
        <f t="shared" si="108"/>
        <v>0</v>
      </c>
      <c r="P157" s="20"/>
      <c r="Q157" s="6" t="s">
        <v>36</v>
      </c>
      <c r="R157" s="20"/>
      <c r="S157" s="20">
        <f t="shared" si="114"/>
        <v>0</v>
      </c>
      <c r="T157" s="20">
        <f t="shared" si="115"/>
        <v>20</v>
      </c>
      <c r="U157" s="20">
        <f t="shared" si="116"/>
        <v>0</v>
      </c>
      <c r="V157" s="7" t="str">
        <f t="shared" si="117"/>
        <v>ml</v>
      </c>
      <c r="W157" s="16">
        <f t="shared" si="121"/>
        <v>0</v>
      </c>
    </row>
    <row r="158" spans="1:23">
      <c r="A158" s="5"/>
      <c r="B158" s="6">
        <f t="shared" si="106"/>
        <v>0</v>
      </c>
      <c r="C158" s="16">
        <f t="shared" si="107"/>
        <v>0</v>
      </c>
      <c r="D158" s="20"/>
      <c r="E158" s="6"/>
      <c r="F158" s="20"/>
      <c r="G158" s="20" t="str">
        <f t="shared" si="109"/>
        <v/>
      </c>
      <c r="H158" s="20">
        <f t="shared" si="110"/>
        <v>20</v>
      </c>
      <c r="I158" s="20"/>
      <c r="J158" s="7" t="str">
        <f t="shared" si="112"/>
        <v>liter</v>
      </c>
      <c r="K158" s="16">
        <f t="shared" si="120"/>
        <v>0</v>
      </c>
      <c r="L158" s="1"/>
      <c r="M158" s="5"/>
      <c r="N158" s="6">
        <f t="shared" si="113"/>
        <v>0</v>
      </c>
      <c r="O158" s="16">
        <f t="shared" si="108"/>
        <v>0</v>
      </c>
      <c r="P158" s="20"/>
      <c r="Q158" s="6" t="s">
        <v>36</v>
      </c>
      <c r="R158" s="20"/>
      <c r="S158" s="20">
        <f t="shared" si="114"/>
        <v>0</v>
      </c>
      <c r="T158" s="20">
        <f t="shared" si="115"/>
        <v>20</v>
      </c>
      <c r="U158" s="20">
        <f t="shared" si="116"/>
        <v>0</v>
      </c>
      <c r="V158" s="7" t="str">
        <f t="shared" si="117"/>
        <v>ml</v>
      </c>
      <c r="W158" s="16">
        <f t="shared" si="121"/>
        <v>0</v>
      </c>
    </row>
    <row r="159" spans="1:23">
      <c r="A159" s="8"/>
      <c r="B159" s="9">
        <f t="shared" si="106"/>
        <v>0</v>
      </c>
      <c r="C159" s="16">
        <f t="shared" si="107"/>
        <v>0</v>
      </c>
      <c r="D159" s="20"/>
      <c r="E159" s="9"/>
      <c r="F159" s="20"/>
      <c r="G159" s="20" t="str">
        <f t="shared" si="109"/>
        <v/>
      </c>
      <c r="H159" s="20">
        <f t="shared" si="110"/>
        <v>20</v>
      </c>
      <c r="I159" s="20"/>
      <c r="J159" s="10" t="str">
        <f t="shared" si="112"/>
        <v>liter</v>
      </c>
      <c r="K159" s="16">
        <f t="shared" si="120"/>
        <v>0</v>
      </c>
      <c r="L159" s="1"/>
      <c r="M159" s="8"/>
      <c r="N159" s="9">
        <f t="shared" si="113"/>
        <v>0</v>
      </c>
      <c r="O159" s="16">
        <f t="shared" si="108"/>
        <v>0</v>
      </c>
      <c r="P159" s="20"/>
      <c r="Q159" s="9" t="s">
        <v>36</v>
      </c>
      <c r="R159" s="20"/>
      <c r="S159" s="20">
        <f t="shared" si="114"/>
        <v>0</v>
      </c>
      <c r="T159" s="20">
        <f t="shared" si="115"/>
        <v>20</v>
      </c>
      <c r="U159" s="20">
        <f t="shared" si="116"/>
        <v>0</v>
      </c>
      <c r="V159" s="10" t="str">
        <f t="shared" si="117"/>
        <v>ml</v>
      </c>
      <c r="W159" s="16">
        <f t="shared" si="121"/>
        <v>0</v>
      </c>
    </row>
    <row r="160" spans="1:23" ht="22.95" customHeight="1">
      <c r="A160" s="23" t="s">
        <v>49</v>
      </c>
      <c r="B160" s="31"/>
      <c r="C160" s="32"/>
      <c r="D160" s="33"/>
      <c r="E160" s="34"/>
      <c r="F160" s="33"/>
      <c r="G160" s="33"/>
      <c r="H160" s="33"/>
      <c r="I160" s="33"/>
      <c r="J160" s="34"/>
      <c r="K160" s="18">
        <f>SUM(K145:K159)</f>
        <v>0</v>
      </c>
      <c r="L160" s="4"/>
      <c r="M160" s="23" t="s">
        <v>49</v>
      </c>
      <c r="N160" s="31"/>
      <c r="O160" s="32"/>
      <c r="P160" s="33"/>
      <c r="Q160" s="34"/>
      <c r="R160" s="33"/>
      <c r="S160" s="33"/>
      <c r="T160" s="33"/>
      <c r="U160" s="33"/>
      <c r="V160" s="34"/>
      <c r="W160" s="18">
        <f>SUM(W145:W159)</f>
        <v>0</v>
      </c>
    </row>
    <row r="161" spans="1:23">
      <c r="C161" s="17"/>
      <c r="D161" s="21"/>
      <c r="F161" s="21"/>
      <c r="G161" s="21"/>
      <c r="H161" s="21"/>
      <c r="I161" s="21"/>
      <c r="K161" s="17"/>
      <c r="O161" s="17"/>
      <c r="P161" s="21"/>
      <c r="R161" s="21"/>
      <c r="S161" s="21"/>
      <c r="T161" s="21"/>
      <c r="U161" s="21"/>
      <c r="W161" s="17"/>
    </row>
    <row r="162" spans="1:23">
      <c r="A162" s="28" t="s">
        <v>65</v>
      </c>
      <c r="B162" s="28"/>
      <c r="C162" s="29"/>
      <c r="D162" s="30"/>
      <c r="E162" s="28"/>
      <c r="F162" s="30"/>
      <c r="G162" s="30"/>
      <c r="H162" s="30"/>
      <c r="I162" s="30"/>
      <c r="J162" s="28"/>
      <c r="K162" s="29"/>
      <c r="M162" s="28" t="s">
        <v>66</v>
      </c>
      <c r="N162" s="28"/>
      <c r="O162" s="29"/>
      <c r="P162" s="30"/>
      <c r="Q162" s="28"/>
      <c r="R162" s="30"/>
      <c r="S162" s="30"/>
      <c r="T162" s="30"/>
      <c r="U162" s="30"/>
      <c r="V162" s="28"/>
      <c r="W162" s="29"/>
    </row>
    <row r="163" spans="1:23" ht="22.05" customHeight="1">
      <c r="A163" s="22" t="s">
        <v>24</v>
      </c>
      <c r="B163" s="22" t="str">
        <f t="shared" ref="B163:B178" si="122">B11</f>
        <v>Insek Produk</v>
      </c>
      <c r="C163" s="24" t="str">
        <f t="shared" ref="C163:C178" si="123">C11</f>
        <v>Koste per L</v>
      </c>
      <c r="D163" s="25" t="s">
        <v>27</v>
      </c>
      <c r="E163" s="22" t="s">
        <v>28</v>
      </c>
      <c r="F163" s="25" t="s">
        <v>29</v>
      </c>
      <c r="G163" s="25" t="s">
        <v>30</v>
      </c>
      <c r="H163" s="25" t="s">
        <v>31</v>
      </c>
      <c r="I163" s="25" t="s">
        <v>32</v>
      </c>
      <c r="J163" s="22" t="s">
        <v>28</v>
      </c>
      <c r="K163" s="24" t="s">
        <v>33</v>
      </c>
      <c r="M163" s="22" t="s">
        <v>24</v>
      </c>
      <c r="N163" s="22" t="s">
        <v>34</v>
      </c>
      <c r="O163" s="24" t="str">
        <f t="shared" ref="O163:O178" si="124">O11</f>
        <v>Koste per L</v>
      </c>
      <c r="P163" s="25" t="s">
        <v>27</v>
      </c>
      <c r="Q163" s="22" t="s">
        <v>28</v>
      </c>
      <c r="R163" s="25" t="s">
        <v>29</v>
      </c>
      <c r="S163" s="25" t="s">
        <v>30</v>
      </c>
      <c r="T163" s="25" t="s">
        <v>31</v>
      </c>
      <c r="U163" s="25" t="s">
        <v>32</v>
      </c>
      <c r="V163" s="22" t="s">
        <v>28</v>
      </c>
      <c r="W163" s="24" t="s">
        <v>33</v>
      </c>
    </row>
    <row r="164" spans="1:23">
      <c r="A164" s="5">
        <v>9</v>
      </c>
      <c r="B164" s="6" t="str">
        <f t="shared" si="122"/>
        <v>Soil458</v>
      </c>
      <c r="C164" s="16">
        <f t="shared" si="123"/>
        <v>400</v>
      </c>
      <c r="D164" s="20"/>
      <c r="E164" s="6" t="s">
        <v>36</v>
      </c>
      <c r="F164" s="20"/>
      <c r="G164" s="20">
        <f t="shared" ref="G164:G178" si="125">IF($B164="","",IF(LOWER($E164)="ml/l",$D164*$F164,IF(LOWER($E164)="ml/ha",$D164,IF(OR(LOWER($E164)="l/ha",LOWER($E164)="liter/ha",LOWER($E164)="kg/ha"),$D164,""))))</f>
        <v>0</v>
      </c>
      <c r="H164" s="20">
        <f t="shared" ref="H164:H178" si="126">IF($B164&lt;&gt;"",$I$3,"")</f>
        <v>20</v>
      </c>
      <c r="I164" s="20">
        <f t="shared" ref="I164:I178" si="127">IF($B164="","",IF(OR(LOWER($E164)="ml/l",LOWER($E164)="ml/ha"),IF($G164*$H164&lt;1000,$G164*$H164,$G164*$H164/1000),$G164*$H164))</f>
        <v>0</v>
      </c>
      <c r="J164" s="7" t="str">
        <f t="shared" ref="J164:J178" si="128">IF($B164="","",IF(OR(LOWER($E164)="ml/l",LOWER($E164)="ml/ha"),IF($G164*$H164&lt;1000,"ml","liter"),IF(LOWER($E164)="kg/ha","kg","liter")))</f>
        <v>ml</v>
      </c>
      <c r="K164" s="16">
        <f>IF($B164="","",IF($C164="",0,IF($J164="ml",$I164/1000*$C164,$I164*$C164)))</f>
        <v>0</v>
      </c>
      <c r="L164" s="1"/>
      <c r="M164" s="5">
        <v>9</v>
      </c>
      <c r="N164" s="6" t="str">
        <f t="shared" ref="N164:N178" si="129">N31</f>
        <v>StrepMix</v>
      </c>
      <c r="O164" s="16">
        <f t="shared" si="124"/>
        <v>550</v>
      </c>
      <c r="P164" s="20"/>
      <c r="Q164" s="6" t="s">
        <v>36</v>
      </c>
      <c r="R164" s="20"/>
      <c r="S164" s="20">
        <f t="shared" ref="S164:S178" si="130">IF($N164="","",IF(LOWER($Q164)="ml/l",$P164*$R164,IF(LOWER($Q164)="ml/ha",$P164,IF(OR(LOWER($Q164)="l/ha",LOWER($Q164)="liter/ha",LOWER($Q164)="kg/ha"),$P164,""))))</f>
        <v>0</v>
      </c>
      <c r="T164" s="20">
        <f t="shared" ref="T164:T178" si="131">IF($N164&lt;&gt;"",$I$3,"")</f>
        <v>20</v>
      </c>
      <c r="U164" s="20">
        <f t="shared" ref="U164:U178" si="132">IF($N164="","",IF(OR(LOWER($Q164)="ml/l",LOWER($Q164)="ml/ha"),IF($S164*$T164&lt;1000,$S164*$T164,$S164*$T164/1000),$S164*$T164))</f>
        <v>0</v>
      </c>
      <c r="V164" s="7" t="str">
        <f t="shared" ref="V164:V178" si="133">IF($N164="","",IF(OR(LOWER($Q164)="ml/l",LOWER($Q164)="ml/ha"),IF($S164*$T164&lt;1000,"ml","liter"),IF(LOWER($Q164)="kg/ha","kg","liter")))</f>
        <v>ml</v>
      </c>
      <c r="W164" s="16">
        <f>IF($N164="","",IF($O164="",0,IF($V164="ml",$U164/1000*$O164,$U164*$O164)))</f>
        <v>0</v>
      </c>
    </row>
    <row r="165" spans="1:23">
      <c r="A165" s="5"/>
      <c r="B165" s="6" t="str">
        <f t="shared" si="122"/>
        <v>SoilBTK</v>
      </c>
      <c r="C165" s="16">
        <f t="shared" si="123"/>
        <v>305</v>
      </c>
      <c r="D165" s="20"/>
      <c r="E165" s="6" t="s">
        <v>36</v>
      </c>
      <c r="F165" s="20"/>
      <c r="G165" s="20">
        <f t="shared" si="125"/>
        <v>0</v>
      </c>
      <c r="H165" s="20">
        <f t="shared" si="126"/>
        <v>20</v>
      </c>
      <c r="I165" s="20">
        <f t="shared" si="127"/>
        <v>0</v>
      </c>
      <c r="J165" s="7" t="str">
        <f t="shared" si="128"/>
        <v>ml</v>
      </c>
      <c r="K165" s="16">
        <f t="shared" ref="K165:K169" si="134">IF($B165="","",IF($C165="",0,IF($J165="ml",$I165/1000*$C165,$I165*$C165)))</f>
        <v>0</v>
      </c>
      <c r="L165" s="1"/>
      <c r="M165" s="5"/>
      <c r="N165" s="6" t="str">
        <f t="shared" si="129"/>
        <v>Kompostee (Preserveer)</v>
      </c>
      <c r="O165" s="16">
        <f t="shared" si="124"/>
        <v>2.4500000000000002</v>
      </c>
      <c r="P165" s="20"/>
      <c r="Q165" s="6" t="s">
        <v>36</v>
      </c>
      <c r="R165" s="20"/>
      <c r="S165" s="20">
        <f t="shared" si="130"/>
        <v>0</v>
      </c>
      <c r="T165" s="20">
        <f t="shared" si="131"/>
        <v>20</v>
      </c>
      <c r="U165" s="20">
        <f t="shared" si="132"/>
        <v>0</v>
      </c>
      <c r="V165" s="7" t="str">
        <f t="shared" si="133"/>
        <v>ml</v>
      </c>
      <c r="W165" s="16">
        <f t="shared" ref="W165:W169" si="135">IF($N165="","",IF($O165="",0,IF($V165="ml",$U165/1000*$O165,$U165*$O165)))</f>
        <v>0</v>
      </c>
    </row>
    <row r="166" spans="1:23">
      <c r="A166" s="5"/>
      <c r="B166" s="6" t="str">
        <f t="shared" si="122"/>
        <v>SoilCHIT</v>
      </c>
      <c r="C166" s="16">
        <f t="shared" si="123"/>
        <v>305</v>
      </c>
      <c r="D166" s="20"/>
      <c r="E166" s="6" t="s">
        <v>36</v>
      </c>
      <c r="F166" s="20"/>
      <c r="G166" s="20">
        <f t="shared" si="125"/>
        <v>0</v>
      </c>
      <c r="H166" s="20">
        <f t="shared" si="126"/>
        <v>20</v>
      </c>
      <c r="I166" s="20">
        <f t="shared" si="127"/>
        <v>0</v>
      </c>
      <c r="J166" s="7" t="str">
        <f t="shared" si="128"/>
        <v>ml</v>
      </c>
      <c r="K166" s="16">
        <f t="shared" si="134"/>
        <v>0</v>
      </c>
      <c r="L166" s="1"/>
      <c r="M166" s="5"/>
      <c r="N166" s="6" t="str">
        <f t="shared" si="129"/>
        <v>Soil-Ca</v>
      </c>
      <c r="O166" s="16">
        <f t="shared" si="124"/>
        <v>34</v>
      </c>
      <c r="P166" s="20"/>
      <c r="Q166" s="6" t="s">
        <v>36</v>
      </c>
      <c r="R166" s="20"/>
      <c r="S166" s="20">
        <f t="shared" si="130"/>
        <v>0</v>
      </c>
      <c r="T166" s="20">
        <f t="shared" si="131"/>
        <v>20</v>
      </c>
      <c r="U166" s="20">
        <f t="shared" si="132"/>
        <v>0</v>
      </c>
      <c r="V166" s="7" t="str">
        <f t="shared" si="133"/>
        <v>ml</v>
      </c>
      <c r="W166" s="16">
        <f t="shared" si="135"/>
        <v>0</v>
      </c>
    </row>
    <row r="167" spans="1:23">
      <c r="A167" s="5"/>
      <c r="B167" s="6" t="str">
        <f t="shared" si="122"/>
        <v>Soil-KT (Kompostee)</v>
      </c>
      <c r="C167" s="16">
        <f t="shared" si="123"/>
        <v>2.1</v>
      </c>
      <c r="D167" s="20"/>
      <c r="E167" s="6" t="s">
        <v>36</v>
      </c>
      <c r="F167" s="20"/>
      <c r="G167" s="20">
        <f t="shared" si="125"/>
        <v>0</v>
      </c>
      <c r="H167" s="20">
        <f t="shared" si="126"/>
        <v>20</v>
      </c>
      <c r="I167" s="20">
        <f t="shared" si="127"/>
        <v>0</v>
      </c>
      <c r="J167" s="7" t="str">
        <f t="shared" si="128"/>
        <v>ml</v>
      </c>
      <c r="K167" s="16">
        <f t="shared" si="134"/>
        <v>0</v>
      </c>
      <c r="L167" s="1"/>
      <c r="M167" s="5"/>
      <c r="N167" s="6" t="str">
        <f t="shared" si="129"/>
        <v>Soil-EnerBoost</v>
      </c>
      <c r="O167" s="16">
        <f t="shared" si="124"/>
        <v>19.5</v>
      </c>
      <c r="P167" s="20"/>
      <c r="Q167" s="6" t="s">
        <v>36</v>
      </c>
      <c r="R167" s="20"/>
      <c r="S167" s="20">
        <f t="shared" si="130"/>
        <v>0</v>
      </c>
      <c r="T167" s="20">
        <f t="shared" si="131"/>
        <v>20</v>
      </c>
      <c r="U167" s="20">
        <f t="shared" si="132"/>
        <v>0</v>
      </c>
      <c r="V167" s="7" t="str">
        <f t="shared" si="133"/>
        <v>ml</v>
      </c>
      <c r="W167" s="16">
        <f t="shared" si="135"/>
        <v>0</v>
      </c>
    </row>
    <row r="168" spans="1:23">
      <c r="A168" s="5"/>
      <c r="B168" s="6" t="str">
        <f t="shared" si="122"/>
        <v>SoilMK</v>
      </c>
      <c r="C168" s="16">
        <f t="shared" si="123"/>
        <v>32.5</v>
      </c>
      <c r="D168" s="20"/>
      <c r="E168" s="6" t="s">
        <v>36</v>
      </c>
      <c r="F168" s="20"/>
      <c r="G168" s="20">
        <f t="shared" si="125"/>
        <v>0</v>
      </c>
      <c r="H168" s="20">
        <f t="shared" si="126"/>
        <v>20</v>
      </c>
      <c r="I168" s="20">
        <f t="shared" si="127"/>
        <v>0</v>
      </c>
      <c r="J168" s="7" t="str">
        <f t="shared" si="128"/>
        <v>ml</v>
      </c>
      <c r="K168" s="16">
        <f t="shared" si="134"/>
        <v>0</v>
      </c>
      <c r="L168" s="1"/>
      <c r="M168" s="5"/>
      <c r="N168" s="6" t="str">
        <f t="shared" si="129"/>
        <v>Soil-MK</v>
      </c>
      <c r="O168" s="16">
        <f t="shared" si="124"/>
        <v>32.5</v>
      </c>
      <c r="P168" s="20"/>
      <c r="Q168" s="6" t="s">
        <v>36</v>
      </c>
      <c r="R168" s="20"/>
      <c r="S168" s="20">
        <f t="shared" si="130"/>
        <v>0</v>
      </c>
      <c r="T168" s="20">
        <f t="shared" si="131"/>
        <v>20</v>
      </c>
      <c r="U168" s="20">
        <f t="shared" si="132"/>
        <v>0</v>
      </c>
      <c r="V168" s="7" t="str">
        <f t="shared" si="133"/>
        <v>ml</v>
      </c>
      <c r="W168" s="16">
        <f t="shared" si="135"/>
        <v>0</v>
      </c>
    </row>
    <row r="169" spans="1:23">
      <c r="A169" s="5"/>
      <c r="B169" s="6" t="str">
        <f t="shared" si="122"/>
        <v>SoilPP</v>
      </c>
      <c r="C169" s="16">
        <f t="shared" si="123"/>
        <v>9.9499999999999993</v>
      </c>
      <c r="D169" s="20"/>
      <c r="E169" s="6" t="s">
        <v>36</v>
      </c>
      <c r="F169" s="20"/>
      <c r="G169" s="20">
        <f t="shared" si="125"/>
        <v>0</v>
      </c>
      <c r="H169" s="20">
        <f t="shared" si="126"/>
        <v>20</v>
      </c>
      <c r="I169" s="20">
        <f t="shared" si="127"/>
        <v>0</v>
      </c>
      <c r="J169" s="7" t="str">
        <f t="shared" si="128"/>
        <v>ml</v>
      </c>
      <c r="K169" s="16">
        <f t="shared" si="134"/>
        <v>0</v>
      </c>
      <c r="L169" s="1"/>
      <c r="M169" s="5"/>
      <c r="N169" s="6" t="str">
        <f t="shared" si="129"/>
        <v>Soil-MFD</v>
      </c>
      <c r="O169" s="16">
        <f t="shared" si="124"/>
        <v>86.9</v>
      </c>
      <c r="P169" s="20"/>
      <c r="Q169" s="6" t="s">
        <v>36</v>
      </c>
      <c r="R169" s="20"/>
      <c r="S169" s="20">
        <f t="shared" si="130"/>
        <v>0</v>
      </c>
      <c r="T169" s="20">
        <f t="shared" si="131"/>
        <v>20</v>
      </c>
      <c r="U169" s="20">
        <f t="shared" si="132"/>
        <v>0</v>
      </c>
      <c r="V169" s="7" t="str">
        <f t="shared" si="133"/>
        <v>ml</v>
      </c>
      <c r="W169" s="16">
        <f t="shared" si="135"/>
        <v>0</v>
      </c>
    </row>
    <row r="170" spans="1:23">
      <c r="A170" s="5"/>
      <c r="B170" s="6">
        <f t="shared" si="122"/>
        <v>0</v>
      </c>
      <c r="C170" s="16">
        <f t="shared" si="123"/>
        <v>0</v>
      </c>
      <c r="D170" s="20"/>
      <c r="E170" s="6"/>
      <c r="F170" s="20"/>
      <c r="G170" s="20" t="str">
        <f t="shared" si="125"/>
        <v/>
      </c>
      <c r="H170" s="20">
        <f t="shared" si="126"/>
        <v>20</v>
      </c>
      <c r="I170" s="20"/>
      <c r="J170" s="7" t="str">
        <f t="shared" si="128"/>
        <v>liter</v>
      </c>
      <c r="K170" s="16">
        <f t="shared" ref="K170:K178" si="136">IF($B170="","",IF($C170="",0,IF($J170="ml",$I170/1000*$C170,$I170*$C170)))</f>
        <v>0</v>
      </c>
      <c r="L170" s="1"/>
      <c r="M170" s="5"/>
      <c r="N170" s="6" t="str">
        <f t="shared" si="129"/>
        <v>Soil-BSB (SM-3)</v>
      </c>
      <c r="O170" s="16">
        <f t="shared" si="124"/>
        <v>450</v>
      </c>
      <c r="P170" s="20"/>
      <c r="Q170" s="6" t="s">
        <v>36</v>
      </c>
      <c r="R170" s="20"/>
      <c r="S170" s="20">
        <f t="shared" si="130"/>
        <v>0</v>
      </c>
      <c r="T170" s="20">
        <f t="shared" si="131"/>
        <v>20</v>
      </c>
      <c r="U170" s="20">
        <f t="shared" si="132"/>
        <v>0</v>
      </c>
      <c r="V170" s="7" t="str">
        <f t="shared" si="133"/>
        <v>ml</v>
      </c>
      <c r="W170" s="16">
        <f t="shared" ref="W170:W178" si="137">IF($N170="","",IF($O170="",0,IF($V170="ml",$U170/1000*$O170,$U170*$O170)))</f>
        <v>0</v>
      </c>
    </row>
    <row r="171" spans="1:23">
      <c r="A171" s="5"/>
      <c r="B171" s="6">
        <f t="shared" si="122"/>
        <v>0</v>
      </c>
      <c r="C171" s="16">
        <f t="shared" si="123"/>
        <v>0</v>
      </c>
      <c r="D171" s="20"/>
      <c r="E171" s="6"/>
      <c r="F171" s="20"/>
      <c r="G171" s="20" t="str">
        <f t="shared" si="125"/>
        <v/>
      </c>
      <c r="H171" s="20">
        <f t="shared" si="126"/>
        <v>20</v>
      </c>
      <c r="I171" s="20"/>
      <c r="J171" s="7" t="str">
        <f t="shared" si="128"/>
        <v>liter</v>
      </c>
      <c r="K171" s="16">
        <f t="shared" si="136"/>
        <v>0</v>
      </c>
      <c r="L171" s="1"/>
      <c r="M171" s="5"/>
      <c r="N171" s="6">
        <f t="shared" si="129"/>
        <v>0</v>
      </c>
      <c r="O171" s="16">
        <f t="shared" si="124"/>
        <v>0</v>
      </c>
      <c r="P171" s="20"/>
      <c r="Q171" s="6" t="s">
        <v>36</v>
      </c>
      <c r="R171" s="20"/>
      <c r="S171" s="20">
        <f t="shared" si="130"/>
        <v>0</v>
      </c>
      <c r="T171" s="20">
        <f t="shared" si="131"/>
        <v>20</v>
      </c>
      <c r="U171" s="20">
        <f t="shared" si="132"/>
        <v>0</v>
      </c>
      <c r="V171" s="7" t="str">
        <f t="shared" si="133"/>
        <v>ml</v>
      </c>
      <c r="W171" s="16">
        <f t="shared" si="137"/>
        <v>0</v>
      </c>
    </row>
    <row r="172" spans="1:23">
      <c r="A172" s="5"/>
      <c r="B172" s="6">
        <f t="shared" si="122"/>
        <v>0</v>
      </c>
      <c r="C172" s="16">
        <f t="shared" si="123"/>
        <v>0</v>
      </c>
      <c r="D172" s="20"/>
      <c r="E172" s="6"/>
      <c r="F172" s="20"/>
      <c r="G172" s="20" t="str">
        <f t="shared" si="125"/>
        <v/>
      </c>
      <c r="H172" s="20">
        <f t="shared" si="126"/>
        <v>20</v>
      </c>
      <c r="I172" s="20"/>
      <c r="J172" s="7" t="str">
        <f t="shared" si="128"/>
        <v>liter</v>
      </c>
      <c r="K172" s="16">
        <f t="shared" si="136"/>
        <v>0</v>
      </c>
      <c r="L172" s="1"/>
      <c r="M172" s="5"/>
      <c r="N172" s="6">
        <f t="shared" si="129"/>
        <v>0</v>
      </c>
      <c r="O172" s="16">
        <f t="shared" si="124"/>
        <v>0</v>
      </c>
      <c r="P172" s="20"/>
      <c r="Q172" s="6" t="s">
        <v>36</v>
      </c>
      <c r="R172" s="20"/>
      <c r="S172" s="20">
        <f t="shared" si="130"/>
        <v>0</v>
      </c>
      <c r="T172" s="20">
        <f t="shared" si="131"/>
        <v>20</v>
      </c>
      <c r="U172" s="20">
        <f t="shared" si="132"/>
        <v>0</v>
      </c>
      <c r="V172" s="7" t="str">
        <f t="shared" si="133"/>
        <v>ml</v>
      </c>
      <c r="W172" s="16">
        <f t="shared" si="137"/>
        <v>0</v>
      </c>
    </row>
    <row r="173" spans="1:23">
      <c r="A173" s="5"/>
      <c r="B173" s="6">
        <f t="shared" si="122"/>
        <v>0</v>
      </c>
      <c r="C173" s="16">
        <f t="shared" si="123"/>
        <v>0</v>
      </c>
      <c r="D173" s="20"/>
      <c r="E173" s="6"/>
      <c r="F173" s="20"/>
      <c r="G173" s="20" t="str">
        <f t="shared" si="125"/>
        <v/>
      </c>
      <c r="H173" s="20">
        <f t="shared" si="126"/>
        <v>20</v>
      </c>
      <c r="I173" s="20"/>
      <c r="J173" s="7" t="str">
        <f t="shared" si="128"/>
        <v>liter</v>
      </c>
      <c r="K173" s="16">
        <f t="shared" si="136"/>
        <v>0</v>
      </c>
      <c r="L173" s="1"/>
      <c r="M173" s="5"/>
      <c r="N173" s="6">
        <f t="shared" si="129"/>
        <v>0</v>
      </c>
      <c r="O173" s="16">
        <f t="shared" si="124"/>
        <v>0</v>
      </c>
      <c r="P173" s="20"/>
      <c r="Q173" s="6" t="s">
        <v>36</v>
      </c>
      <c r="R173" s="20"/>
      <c r="S173" s="20">
        <f t="shared" si="130"/>
        <v>0</v>
      </c>
      <c r="T173" s="20">
        <f t="shared" si="131"/>
        <v>20</v>
      </c>
      <c r="U173" s="20">
        <f t="shared" si="132"/>
        <v>0</v>
      </c>
      <c r="V173" s="7" t="str">
        <f t="shared" si="133"/>
        <v>ml</v>
      </c>
      <c r="W173" s="16">
        <f t="shared" si="137"/>
        <v>0</v>
      </c>
    </row>
    <row r="174" spans="1:23">
      <c r="A174" s="5"/>
      <c r="B174" s="6">
        <f t="shared" si="122"/>
        <v>0</v>
      </c>
      <c r="C174" s="16">
        <f t="shared" si="123"/>
        <v>0</v>
      </c>
      <c r="D174" s="20"/>
      <c r="E174" s="6"/>
      <c r="F174" s="20"/>
      <c r="G174" s="20" t="str">
        <f t="shared" si="125"/>
        <v/>
      </c>
      <c r="H174" s="20">
        <f t="shared" si="126"/>
        <v>20</v>
      </c>
      <c r="I174" s="20"/>
      <c r="J174" s="7" t="str">
        <f t="shared" si="128"/>
        <v>liter</v>
      </c>
      <c r="K174" s="16">
        <f t="shared" si="136"/>
        <v>0</v>
      </c>
      <c r="L174" s="1"/>
      <c r="M174" s="5"/>
      <c r="N174" s="6">
        <f t="shared" si="129"/>
        <v>0</v>
      </c>
      <c r="O174" s="16">
        <f t="shared" si="124"/>
        <v>0</v>
      </c>
      <c r="P174" s="20"/>
      <c r="Q174" s="6" t="s">
        <v>36</v>
      </c>
      <c r="R174" s="20"/>
      <c r="S174" s="20">
        <f t="shared" si="130"/>
        <v>0</v>
      </c>
      <c r="T174" s="20">
        <f t="shared" si="131"/>
        <v>20</v>
      </c>
      <c r="U174" s="20">
        <f t="shared" si="132"/>
        <v>0</v>
      </c>
      <c r="V174" s="7" t="str">
        <f t="shared" si="133"/>
        <v>ml</v>
      </c>
      <c r="W174" s="16">
        <f t="shared" si="137"/>
        <v>0</v>
      </c>
    </row>
    <row r="175" spans="1:23">
      <c r="A175" s="5"/>
      <c r="B175" s="6">
        <f t="shared" si="122"/>
        <v>0</v>
      </c>
      <c r="C175" s="16">
        <f t="shared" si="123"/>
        <v>0</v>
      </c>
      <c r="D175" s="20"/>
      <c r="E175" s="6"/>
      <c r="F175" s="20"/>
      <c r="G175" s="20" t="str">
        <f t="shared" si="125"/>
        <v/>
      </c>
      <c r="H175" s="20">
        <f t="shared" si="126"/>
        <v>20</v>
      </c>
      <c r="I175" s="20"/>
      <c r="J175" s="7" t="str">
        <f t="shared" si="128"/>
        <v>liter</v>
      </c>
      <c r="K175" s="16">
        <f t="shared" si="136"/>
        <v>0</v>
      </c>
      <c r="L175" s="1"/>
      <c r="M175" s="5"/>
      <c r="N175" s="6">
        <f t="shared" si="129"/>
        <v>0</v>
      </c>
      <c r="O175" s="16">
        <f t="shared" si="124"/>
        <v>0</v>
      </c>
      <c r="P175" s="20"/>
      <c r="Q175" s="6" t="s">
        <v>36</v>
      </c>
      <c r="R175" s="20"/>
      <c r="S175" s="20">
        <f t="shared" si="130"/>
        <v>0</v>
      </c>
      <c r="T175" s="20">
        <f t="shared" si="131"/>
        <v>20</v>
      </c>
      <c r="U175" s="20">
        <f t="shared" si="132"/>
        <v>0</v>
      </c>
      <c r="V175" s="7" t="str">
        <f t="shared" si="133"/>
        <v>ml</v>
      </c>
      <c r="W175" s="16">
        <f t="shared" si="137"/>
        <v>0</v>
      </c>
    </row>
    <row r="176" spans="1:23">
      <c r="A176" s="5"/>
      <c r="B176" s="6">
        <f t="shared" si="122"/>
        <v>0</v>
      </c>
      <c r="C176" s="16">
        <f t="shared" si="123"/>
        <v>0</v>
      </c>
      <c r="D176" s="20"/>
      <c r="E176" s="6"/>
      <c r="F176" s="20"/>
      <c r="G176" s="20" t="str">
        <f t="shared" si="125"/>
        <v/>
      </c>
      <c r="H176" s="20">
        <f t="shared" si="126"/>
        <v>20</v>
      </c>
      <c r="I176" s="20"/>
      <c r="J176" s="7" t="str">
        <f t="shared" si="128"/>
        <v>liter</v>
      </c>
      <c r="K176" s="16">
        <f t="shared" si="136"/>
        <v>0</v>
      </c>
      <c r="L176" s="1"/>
      <c r="M176" s="5"/>
      <c r="N176" s="6">
        <f t="shared" si="129"/>
        <v>0</v>
      </c>
      <c r="O176" s="16">
        <f t="shared" si="124"/>
        <v>0</v>
      </c>
      <c r="P176" s="20"/>
      <c r="Q176" s="6" t="s">
        <v>36</v>
      </c>
      <c r="R176" s="20"/>
      <c r="S176" s="20">
        <f t="shared" si="130"/>
        <v>0</v>
      </c>
      <c r="T176" s="20">
        <f t="shared" si="131"/>
        <v>20</v>
      </c>
      <c r="U176" s="20">
        <f t="shared" si="132"/>
        <v>0</v>
      </c>
      <c r="V176" s="7" t="str">
        <f t="shared" si="133"/>
        <v>ml</v>
      </c>
      <c r="W176" s="16">
        <f t="shared" si="137"/>
        <v>0</v>
      </c>
    </row>
    <row r="177" spans="1:23">
      <c r="A177" s="5"/>
      <c r="B177" s="6">
        <f t="shared" si="122"/>
        <v>0</v>
      </c>
      <c r="C177" s="16">
        <f t="shared" si="123"/>
        <v>0</v>
      </c>
      <c r="D177" s="20"/>
      <c r="E177" s="6"/>
      <c r="F177" s="20"/>
      <c r="G177" s="20" t="str">
        <f t="shared" si="125"/>
        <v/>
      </c>
      <c r="H177" s="20">
        <f t="shared" si="126"/>
        <v>20</v>
      </c>
      <c r="I177" s="20"/>
      <c r="J177" s="7" t="str">
        <f t="shared" si="128"/>
        <v>liter</v>
      </c>
      <c r="K177" s="16">
        <f t="shared" si="136"/>
        <v>0</v>
      </c>
      <c r="L177" s="1"/>
      <c r="M177" s="5"/>
      <c r="N177" s="6">
        <f t="shared" si="129"/>
        <v>0</v>
      </c>
      <c r="O177" s="16">
        <f t="shared" si="124"/>
        <v>0</v>
      </c>
      <c r="P177" s="20"/>
      <c r="Q177" s="6" t="s">
        <v>36</v>
      </c>
      <c r="R177" s="20"/>
      <c r="S177" s="20">
        <f t="shared" si="130"/>
        <v>0</v>
      </c>
      <c r="T177" s="20">
        <f t="shared" si="131"/>
        <v>20</v>
      </c>
      <c r="U177" s="20">
        <f t="shared" si="132"/>
        <v>0</v>
      </c>
      <c r="V177" s="7" t="str">
        <f t="shared" si="133"/>
        <v>ml</v>
      </c>
      <c r="W177" s="16">
        <f t="shared" si="137"/>
        <v>0</v>
      </c>
    </row>
    <row r="178" spans="1:23">
      <c r="A178" s="8"/>
      <c r="B178" s="9">
        <f t="shared" si="122"/>
        <v>0</v>
      </c>
      <c r="C178" s="16">
        <f t="shared" si="123"/>
        <v>0</v>
      </c>
      <c r="D178" s="20"/>
      <c r="E178" s="9"/>
      <c r="F178" s="20"/>
      <c r="G178" s="20" t="str">
        <f t="shared" si="125"/>
        <v/>
      </c>
      <c r="H178" s="20">
        <f t="shared" si="126"/>
        <v>20</v>
      </c>
      <c r="I178" s="20"/>
      <c r="J178" s="10" t="str">
        <f t="shared" si="128"/>
        <v>liter</v>
      </c>
      <c r="K178" s="16">
        <f t="shared" si="136"/>
        <v>0</v>
      </c>
      <c r="L178" s="1"/>
      <c r="M178" s="8"/>
      <c r="N178" s="9">
        <f t="shared" si="129"/>
        <v>0</v>
      </c>
      <c r="O178" s="16">
        <f t="shared" si="124"/>
        <v>0</v>
      </c>
      <c r="P178" s="20"/>
      <c r="Q178" s="9" t="s">
        <v>36</v>
      </c>
      <c r="R178" s="20"/>
      <c r="S178" s="20">
        <f t="shared" si="130"/>
        <v>0</v>
      </c>
      <c r="T178" s="20">
        <f t="shared" si="131"/>
        <v>20</v>
      </c>
      <c r="U178" s="20">
        <f t="shared" si="132"/>
        <v>0</v>
      </c>
      <c r="V178" s="10" t="str">
        <f t="shared" si="133"/>
        <v>ml</v>
      </c>
      <c r="W178" s="16">
        <f t="shared" si="137"/>
        <v>0</v>
      </c>
    </row>
    <row r="179" spans="1:23" ht="22.95" customHeight="1">
      <c r="A179" s="23" t="s">
        <v>49</v>
      </c>
      <c r="B179" s="31"/>
      <c r="C179" s="32"/>
      <c r="D179" s="33"/>
      <c r="E179" s="34"/>
      <c r="F179" s="33"/>
      <c r="G179" s="33"/>
      <c r="H179" s="33"/>
      <c r="I179" s="33"/>
      <c r="J179" s="34"/>
      <c r="K179" s="18">
        <f>SUM(K164:K178)</f>
        <v>0</v>
      </c>
      <c r="L179" s="4"/>
      <c r="M179" s="23" t="s">
        <v>49</v>
      </c>
      <c r="N179" s="31"/>
      <c r="O179" s="32"/>
      <c r="P179" s="33"/>
      <c r="Q179" s="34"/>
      <c r="R179" s="33"/>
      <c r="S179" s="33"/>
      <c r="T179" s="33"/>
      <c r="U179" s="33"/>
      <c r="V179" s="34"/>
      <c r="W179" s="18">
        <f>SUM(W164:W178)</f>
        <v>0</v>
      </c>
    </row>
    <row r="180" spans="1:23">
      <c r="C180" s="17"/>
      <c r="D180" s="21"/>
      <c r="F180" s="21"/>
      <c r="G180" s="21"/>
      <c r="H180" s="21"/>
      <c r="I180" s="21"/>
      <c r="K180" s="17"/>
      <c r="O180" s="17"/>
      <c r="P180" s="21"/>
      <c r="R180" s="21"/>
      <c r="S180" s="21"/>
      <c r="T180" s="21"/>
      <c r="U180" s="21"/>
      <c r="W180" s="17"/>
    </row>
    <row r="181" spans="1:23">
      <c r="A181" s="28" t="s">
        <v>67</v>
      </c>
      <c r="B181" s="28"/>
      <c r="C181" s="29"/>
      <c r="D181" s="30"/>
      <c r="E181" s="28"/>
      <c r="F181" s="30"/>
      <c r="G181" s="30"/>
      <c r="H181" s="30"/>
      <c r="I181" s="30"/>
      <c r="J181" s="28"/>
      <c r="K181" s="29"/>
      <c r="M181" s="28" t="s">
        <v>68</v>
      </c>
      <c r="N181" s="28"/>
      <c r="O181" s="29"/>
      <c r="P181" s="30"/>
      <c r="Q181" s="28"/>
      <c r="R181" s="30"/>
      <c r="S181" s="30"/>
      <c r="T181" s="30"/>
      <c r="U181" s="30"/>
      <c r="V181" s="28"/>
      <c r="W181" s="29"/>
    </row>
    <row r="182" spans="1:23" ht="22.05" customHeight="1">
      <c r="A182" s="22" t="s">
        <v>24</v>
      </c>
      <c r="B182" s="22" t="str">
        <f t="shared" ref="B182:B197" si="138">B11</f>
        <v>Insek Produk</v>
      </c>
      <c r="C182" s="24" t="str">
        <f t="shared" ref="C182:C197" si="139">C11</f>
        <v>Koste per L</v>
      </c>
      <c r="D182" s="25" t="s">
        <v>27</v>
      </c>
      <c r="E182" s="22" t="s">
        <v>28</v>
      </c>
      <c r="F182" s="25" t="s">
        <v>29</v>
      </c>
      <c r="G182" s="25" t="s">
        <v>30</v>
      </c>
      <c r="H182" s="25" t="s">
        <v>31</v>
      </c>
      <c r="I182" s="25" t="s">
        <v>32</v>
      </c>
      <c r="J182" s="22" t="s">
        <v>28</v>
      </c>
      <c r="K182" s="24" t="s">
        <v>33</v>
      </c>
      <c r="M182" s="22" t="s">
        <v>24</v>
      </c>
      <c r="N182" s="22" t="s">
        <v>34</v>
      </c>
      <c r="O182" s="24"/>
      <c r="P182" s="25" t="s">
        <v>27</v>
      </c>
      <c r="Q182" s="22" t="s">
        <v>28</v>
      </c>
      <c r="R182" s="25" t="s">
        <v>29</v>
      </c>
      <c r="S182" s="25" t="s">
        <v>30</v>
      </c>
      <c r="T182" s="25" t="s">
        <v>31</v>
      </c>
      <c r="U182" s="25" t="s">
        <v>32</v>
      </c>
      <c r="V182" s="22" t="s">
        <v>28</v>
      </c>
      <c r="W182" s="24" t="s">
        <v>33</v>
      </c>
    </row>
    <row r="183" spans="1:23">
      <c r="A183" s="5">
        <v>10</v>
      </c>
      <c r="B183" s="6" t="str">
        <f t="shared" si="138"/>
        <v>Soil458</v>
      </c>
      <c r="C183" s="16">
        <f t="shared" si="139"/>
        <v>400</v>
      </c>
      <c r="D183" s="20"/>
      <c r="E183" s="6" t="s">
        <v>36</v>
      </c>
      <c r="F183" s="20"/>
      <c r="G183" s="20">
        <f t="shared" ref="G183:G197" si="140">IF($B183="","",IF(LOWER($E183)="ml/l",$D183*$F183,IF(LOWER($E183)="ml/ha",$D183,IF(OR(LOWER($E183)="l/ha",LOWER($E183)="liter/ha",LOWER($E183)="kg/ha"),$D183,""))))</f>
        <v>0</v>
      </c>
      <c r="H183" s="20">
        <f t="shared" ref="H183:H197" si="141">IF($B183&lt;&gt;"",$I$3,"")</f>
        <v>20</v>
      </c>
      <c r="I183" s="20">
        <f t="shared" ref="I183:I197" si="142">IF($B183="","",IF(OR(LOWER($E183)="ml/l",LOWER($E183)="ml/ha"),IF($G183*$H183&lt;1000,$G183*$H183,$G183*$H183/1000),$G183*$H183))</f>
        <v>0</v>
      </c>
      <c r="J183" s="7" t="str">
        <f t="shared" ref="J183:J197" si="143">IF($B183="","",IF(OR(LOWER($E183)="ml/l",LOWER($E183)="ml/ha"),IF($G183*$H183&lt;1000,"ml","liter"),IF(LOWER($E183)="kg/ha","kg","liter")))</f>
        <v>ml</v>
      </c>
      <c r="K183" s="16">
        <f>IF($B183="","",IF($C183="",0,IF($J183="ml",$I183/1000*$C183,$I183*$C183)))</f>
        <v>0</v>
      </c>
      <c r="L183" s="1"/>
      <c r="M183" s="5">
        <v>10</v>
      </c>
      <c r="N183" s="6" t="str">
        <f t="shared" ref="N183:N197" si="144">N31</f>
        <v>StrepMix</v>
      </c>
      <c r="O183" s="16"/>
      <c r="P183" s="20"/>
      <c r="Q183" s="6" t="s">
        <v>36</v>
      </c>
      <c r="R183" s="20"/>
      <c r="S183" s="20">
        <f t="shared" ref="S183:S197" si="145">IF($N183="","",IF(LOWER($Q183)="ml/l",$P183*$R183,IF(LOWER($Q183)="ml/ha",$P183,IF(OR(LOWER($Q183)="l/ha",LOWER($Q183)="liter/ha",LOWER($Q183)="kg/ha"),$P183,""))))</f>
        <v>0</v>
      </c>
      <c r="T183" s="20">
        <f t="shared" ref="T183:T197" si="146">IF($N183&lt;&gt;"",$I$3,"")</f>
        <v>20</v>
      </c>
      <c r="U183" s="20">
        <f t="shared" ref="U183:U197" si="147">IF($N183="","",IF(OR(LOWER($Q183)="ml/l",LOWER($Q183)="ml/ha"),IF($S183*$T183&lt;1000,$S183*$T183,$S183*$T183/1000),$S183*$T183))</f>
        <v>0</v>
      </c>
      <c r="V183" s="7" t="str">
        <f t="shared" ref="V183:V197" si="148">IF($N183="","",IF(OR(LOWER($Q183)="ml/l",LOWER($Q183)="ml/ha"),IF($S183*$T183&lt;1000,"ml","liter"),IF(LOWER($Q183)="kg/ha","kg","liter")))</f>
        <v>ml</v>
      </c>
      <c r="W183" s="16">
        <f>IF($N183="","",IF($O183="",0,IF($V183="ml",$U183/1000*$O183,$U183*$O183)))</f>
        <v>0</v>
      </c>
    </row>
    <row r="184" spans="1:23">
      <c r="A184" s="5"/>
      <c r="B184" s="6" t="str">
        <f t="shared" si="138"/>
        <v>SoilBTK</v>
      </c>
      <c r="C184" s="16">
        <f t="shared" si="139"/>
        <v>305</v>
      </c>
      <c r="D184" s="20"/>
      <c r="E184" s="6" t="s">
        <v>36</v>
      </c>
      <c r="F184" s="20"/>
      <c r="G184" s="20">
        <f t="shared" si="140"/>
        <v>0</v>
      </c>
      <c r="H184" s="20">
        <f t="shared" si="141"/>
        <v>20</v>
      </c>
      <c r="I184" s="20">
        <f t="shared" si="142"/>
        <v>0</v>
      </c>
      <c r="J184" s="7" t="str">
        <f t="shared" si="143"/>
        <v>ml</v>
      </c>
      <c r="K184" s="16">
        <f t="shared" ref="K184:K188" si="149">IF($B184="","",IF($C184="",0,IF($J184="ml",$I184/1000*$C184,$I184*$C184)))</f>
        <v>0</v>
      </c>
      <c r="L184" s="1"/>
      <c r="M184" s="5"/>
      <c r="N184" s="6" t="str">
        <f t="shared" si="144"/>
        <v>Kompostee (Preserveer)</v>
      </c>
      <c r="O184" s="16"/>
      <c r="P184" s="20"/>
      <c r="Q184" s="6" t="s">
        <v>36</v>
      </c>
      <c r="R184" s="20"/>
      <c r="S184" s="20">
        <f t="shared" si="145"/>
        <v>0</v>
      </c>
      <c r="T184" s="20">
        <f t="shared" si="146"/>
        <v>20</v>
      </c>
      <c r="U184" s="20">
        <f t="shared" si="147"/>
        <v>0</v>
      </c>
      <c r="V184" s="7" t="str">
        <f t="shared" si="148"/>
        <v>ml</v>
      </c>
      <c r="W184" s="16">
        <f t="shared" ref="W184:W188" si="150">IF($N184="","",IF($O184="",0,IF($V184="ml",$U184/1000*$O184,$U184*$O184)))</f>
        <v>0</v>
      </c>
    </row>
    <row r="185" spans="1:23">
      <c r="A185" s="5"/>
      <c r="B185" s="6" t="str">
        <f t="shared" si="138"/>
        <v>SoilCHIT</v>
      </c>
      <c r="C185" s="16">
        <f t="shared" si="139"/>
        <v>305</v>
      </c>
      <c r="D185" s="20"/>
      <c r="E185" s="6" t="s">
        <v>36</v>
      </c>
      <c r="F185" s="20"/>
      <c r="G185" s="20">
        <f t="shared" si="140"/>
        <v>0</v>
      </c>
      <c r="H185" s="20">
        <f t="shared" si="141"/>
        <v>20</v>
      </c>
      <c r="I185" s="20">
        <f t="shared" si="142"/>
        <v>0</v>
      </c>
      <c r="J185" s="7" t="str">
        <f t="shared" si="143"/>
        <v>ml</v>
      </c>
      <c r="K185" s="16">
        <f t="shared" si="149"/>
        <v>0</v>
      </c>
      <c r="L185" s="1"/>
      <c r="M185" s="5"/>
      <c r="N185" s="6" t="str">
        <f t="shared" si="144"/>
        <v>Soil-Ca</v>
      </c>
      <c r="O185" s="16"/>
      <c r="P185" s="20"/>
      <c r="Q185" s="6" t="s">
        <v>36</v>
      </c>
      <c r="R185" s="20"/>
      <c r="S185" s="20">
        <f t="shared" si="145"/>
        <v>0</v>
      </c>
      <c r="T185" s="20">
        <f t="shared" si="146"/>
        <v>20</v>
      </c>
      <c r="U185" s="20">
        <f t="shared" si="147"/>
        <v>0</v>
      </c>
      <c r="V185" s="7" t="str">
        <f t="shared" si="148"/>
        <v>ml</v>
      </c>
      <c r="W185" s="16">
        <f t="shared" si="150"/>
        <v>0</v>
      </c>
    </row>
    <row r="186" spans="1:23">
      <c r="A186" s="5"/>
      <c r="B186" s="6" t="str">
        <f t="shared" si="138"/>
        <v>Soil-KT (Kompostee)</v>
      </c>
      <c r="C186" s="16">
        <f t="shared" si="139"/>
        <v>2.1</v>
      </c>
      <c r="D186" s="20"/>
      <c r="E186" s="6" t="s">
        <v>36</v>
      </c>
      <c r="F186" s="20"/>
      <c r="G186" s="20">
        <f t="shared" si="140"/>
        <v>0</v>
      </c>
      <c r="H186" s="20">
        <f t="shared" si="141"/>
        <v>20</v>
      </c>
      <c r="I186" s="20">
        <f t="shared" si="142"/>
        <v>0</v>
      </c>
      <c r="J186" s="7" t="str">
        <f t="shared" si="143"/>
        <v>ml</v>
      </c>
      <c r="K186" s="16">
        <f t="shared" si="149"/>
        <v>0</v>
      </c>
      <c r="L186" s="1"/>
      <c r="M186" s="5"/>
      <c r="N186" s="6" t="str">
        <f t="shared" si="144"/>
        <v>Soil-EnerBoost</v>
      </c>
      <c r="O186" s="16"/>
      <c r="P186" s="20"/>
      <c r="Q186" s="6" t="s">
        <v>36</v>
      </c>
      <c r="R186" s="20"/>
      <c r="S186" s="20">
        <f t="shared" si="145"/>
        <v>0</v>
      </c>
      <c r="T186" s="20">
        <f t="shared" si="146"/>
        <v>20</v>
      </c>
      <c r="U186" s="20">
        <f t="shared" si="147"/>
        <v>0</v>
      </c>
      <c r="V186" s="7" t="str">
        <f t="shared" si="148"/>
        <v>ml</v>
      </c>
      <c r="W186" s="16">
        <f t="shared" si="150"/>
        <v>0</v>
      </c>
    </row>
    <row r="187" spans="1:23">
      <c r="A187" s="5"/>
      <c r="B187" s="6" t="str">
        <f t="shared" si="138"/>
        <v>SoilMK</v>
      </c>
      <c r="C187" s="16">
        <f t="shared" si="139"/>
        <v>32.5</v>
      </c>
      <c r="D187" s="20"/>
      <c r="E187" s="6" t="s">
        <v>36</v>
      </c>
      <c r="F187" s="20"/>
      <c r="G187" s="20">
        <f t="shared" si="140"/>
        <v>0</v>
      </c>
      <c r="H187" s="20">
        <f t="shared" si="141"/>
        <v>20</v>
      </c>
      <c r="I187" s="20">
        <f t="shared" si="142"/>
        <v>0</v>
      </c>
      <c r="J187" s="7" t="str">
        <f t="shared" si="143"/>
        <v>ml</v>
      </c>
      <c r="K187" s="16">
        <f t="shared" si="149"/>
        <v>0</v>
      </c>
      <c r="L187" s="1"/>
      <c r="M187" s="5"/>
      <c r="N187" s="6" t="str">
        <f t="shared" si="144"/>
        <v>Soil-MK</v>
      </c>
      <c r="O187" s="16"/>
      <c r="P187" s="20"/>
      <c r="Q187" s="6" t="s">
        <v>36</v>
      </c>
      <c r="R187" s="20"/>
      <c r="S187" s="20">
        <f t="shared" si="145"/>
        <v>0</v>
      </c>
      <c r="T187" s="20">
        <f t="shared" si="146"/>
        <v>20</v>
      </c>
      <c r="U187" s="20">
        <f t="shared" si="147"/>
        <v>0</v>
      </c>
      <c r="V187" s="7" t="str">
        <f t="shared" si="148"/>
        <v>ml</v>
      </c>
      <c r="W187" s="16">
        <f t="shared" si="150"/>
        <v>0</v>
      </c>
    </row>
    <row r="188" spans="1:23">
      <c r="A188" s="5"/>
      <c r="B188" s="6" t="str">
        <f t="shared" si="138"/>
        <v>SoilPP</v>
      </c>
      <c r="C188" s="16">
        <f t="shared" si="139"/>
        <v>9.9499999999999993</v>
      </c>
      <c r="D188" s="20"/>
      <c r="E188" s="6" t="s">
        <v>36</v>
      </c>
      <c r="F188" s="20"/>
      <c r="G188" s="20">
        <f t="shared" si="140"/>
        <v>0</v>
      </c>
      <c r="H188" s="20">
        <f t="shared" si="141"/>
        <v>20</v>
      </c>
      <c r="I188" s="20">
        <f t="shared" si="142"/>
        <v>0</v>
      </c>
      <c r="J188" s="7" t="str">
        <f t="shared" si="143"/>
        <v>ml</v>
      </c>
      <c r="K188" s="16">
        <f t="shared" si="149"/>
        <v>0</v>
      </c>
      <c r="L188" s="1"/>
      <c r="M188" s="5"/>
      <c r="N188" s="6" t="str">
        <f t="shared" si="144"/>
        <v>Soil-MFD</v>
      </c>
      <c r="O188" s="16"/>
      <c r="P188" s="20"/>
      <c r="Q188" s="6" t="s">
        <v>36</v>
      </c>
      <c r="R188" s="20"/>
      <c r="S188" s="20">
        <f t="shared" si="145"/>
        <v>0</v>
      </c>
      <c r="T188" s="20">
        <f t="shared" si="146"/>
        <v>20</v>
      </c>
      <c r="U188" s="20">
        <f t="shared" si="147"/>
        <v>0</v>
      </c>
      <c r="V188" s="7" t="str">
        <f t="shared" si="148"/>
        <v>ml</v>
      </c>
      <c r="W188" s="16">
        <f t="shared" si="150"/>
        <v>0</v>
      </c>
    </row>
    <row r="189" spans="1:23">
      <c r="A189" s="5"/>
      <c r="B189" s="6">
        <f t="shared" si="138"/>
        <v>0</v>
      </c>
      <c r="C189" s="16">
        <f t="shared" si="139"/>
        <v>0</v>
      </c>
      <c r="D189" s="20"/>
      <c r="E189" s="6"/>
      <c r="F189" s="20"/>
      <c r="G189" s="20" t="str">
        <f t="shared" si="140"/>
        <v/>
      </c>
      <c r="H189" s="20">
        <f t="shared" si="141"/>
        <v>20</v>
      </c>
      <c r="I189" s="20"/>
      <c r="J189" s="7" t="str">
        <f t="shared" si="143"/>
        <v>liter</v>
      </c>
      <c r="K189" s="16">
        <f t="shared" ref="K189:K197" si="151">IF($B189="","",IF($C189="",0,IF($J189="ml",$I189/1000*$C189,$I189*$C189)))</f>
        <v>0</v>
      </c>
      <c r="L189" s="1"/>
      <c r="M189" s="5"/>
      <c r="N189" s="6" t="str">
        <f t="shared" si="144"/>
        <v>Soil-BSB (SM-3)</v>
      </c>
      <c r="O189" s="16"/>
      <c r="P189" s="20"/>
      <c r="Q189" s="6" t="s">
        <v>36</v>
      </c>
      <c r="R189" s="20"/>
      <c r="S189" s="20">
        <f t="shared" si="145"/>
        <v>0</v>
      </c>
      <c r="T189" s="20">
        <f t="shared" si="146"/>
        <v>20</v>
      </c>
      <c r="U189" s="20">
        <f t="shared" si="147"/>
        <v>0</v>
      </c>
      <c r="V189" s="7" t="str">
        <f t="shared" si="148"/>
        <v>ml</v>
      </c>
      <c r="W189" s="16">
        <f t="shared" ref="W189:W197" si="152">IF($N189="","",IF($O189="",0,IF($V189="ml",$U189/1000*$O189,$U189*$O189)))</f>
        <v>0</v>
      </c>
    </row>
    <row r="190" spans="1:23">
      <c r="A190" s="5"/>
      <c r="B190" s="6">
        <f t="shared" si="138"/>
        <v>0</v>
      </c>
      <c r="C190" s="16">
        <f t="shared" si="139"/>
        <v>0</v>
      </c>
      <c r="D190" s="20"/>
      <c r="E190" s="6"/>
      <c r="F190" s="20"/>
      <c r="G190" s="20" t="str">
        <f t="shared" si="140"/>
        <v/>
      </c>
      <c r="H190" s="20">
        <f t="shared" si="141"/>
        <v>20</v>
      </c>
      <c r="I190" s="20"/>
      <c r="J190" s="7" t="str">
        <f t="shared" si="143"/>
        <v>liter</v>
      </c>
      <c r="K190" s="16">
        <f t="shared" si="151"/>
        <v>0</v>
      </c>
      <c r="L190" s="1"/>
      <c r="M190" s="5"/>
      <c r="N190" s="6">
        <f t="shared" si="144"/>
        <v>0</v>
      </c>
      <c r="O190" s="16"/>
      <c r="P190" s="20"/>
      <c r="Q190" s="6" t="s">
        <v>36</v>
      </c>
      <c r="R190" s="20"/>
      <c r="S190" s="20">
        <f t="shared" si="145"/>
        <v>0</v>
      </c>
      <c r="T190" s="20">
        <f t="shared" si="146"/>
        <v>20</v>
      </c>
      <c r="U190" s="20">
        <f t="shared" si="147"/>
        <v>0</v>
      </c>
      <c r="V190" s="7" t="str">
        <f t="shared" si="148"/>
        <v>ml</v>
      </c>
      <c r="W190" s="16">
        <f t="shared" si="152"/>
        <v>0</v>
      </c>
    </row>
    <row r="191" spans="1:23">
      <c r="A191" s="5"/>
      <c r="B191" s="6">
        <f t="shared" si="138"/>
        <v>0</v>
      </c>
      <c r="C191" s="16">
        <f t="shared" si="139"/>
        <v>0</v>
      </c>
      <c r="D191" s="20"/>
      <c r="E191" s="6"/>
      <c r="F191" s="20"/>
      <c r="G191" s="20" t="str">
        <f t="shared" si="140"/>
        <v/>
      </c>
      <c r="H191" s="20">
        <f t="shared" si="141"/>
        <v>20</v>
      </c>
      <c r="I191" s="20"/>
      <c r="J191" s="7" t="str">
        <f t="shared" si="143"/>
        <v>liter</v>
      </c>
      <c r="K191" s="16">
        <f t="shared" si="151"/>
        <v>0</v>
      </c>
      <c r="L191" s="1"/>
      <c r="M191" s="5"/>
      <c r="N191" s="6">
        <f t="shared" si="144"/>
        <v>0</v>
      </c>
      <c r="O191" s="16"/>
      <c r="P191" s="20"/>
      <c r="Q191" s="6" t="s">
        <v>36</v>
      </c>
      <c r="R191" s="20"/>
      <c r="S191" s="20">
        <f t="shared" si="145"/>
        <v>0</v>
      </c>
      <c r="T191" s="20">
        <f t="shared" si="146"/>
        <v>20</v>
      </c>
      <c r="U191" s="20">
        <f t="shared" si="147"/>
        <v>0</v>
      </c>
      <c r="V191" s="7" t="str">
        <f t="shared" si="148"/>
        <v>ml</v>
      </c>
      <c r="W191" s="16">
        <f t="shared" si="152"/>
        <v>0</v>
      </c>
    </row>
    <row r="192" spans="1:23">
      <c r="A192" s="5"/>
      <c r="B192" s="6">
        <f t="shared" si="138"/>
        <v>0</v>
      </c>
      <c r="C192" s="16">
        <f t="shared" si="139"/>
        <v>0</v>
      </c>
      <c r="D192" s="20"/>
      <c r="E192" s="6"/>
      <c r="F192" s="20"/>
      <c r="G192" s="20" t="str">
        <f t="shared" si="140"/>
        <v/>
      </c>
      <c r="H192" s="20">
        <f t="shared" si="141"/>
        <v>20</v>
      </c>
      <c r="I192" s="20"/>
      <c r="J192" s="7" t="str">
        <f t="shared" si="143"/>
        <v>liter</v>
      </c>
      <c r="K192" s="16">
        <f t="shared" si="151"/>
        <v>0</v>
      </c>
      <c r="L192" s="1"/>
      <c r="M192" s="5"/>
      <c r="N192" s="6">
        <f t="shared" si="144"/>
        <v>0</v>
      </c>
      <c r="O192" s="16"/>
      <c r="P192" s="20"/>
      <c r="Q192" s="6" t="s">
        <v>36</v>
      </c>
      <c r="R192" s="20"/>
      <c r="S192" s="20">
        <f t="shared" si="145"/>
        <v>0</v>
      </c>
      <c r="T192" s="20">
        <f t="shared" si="146"/>
        <v>20</v>
      </c>
      <c r="U192" s="20">
        <f t="shared" si="147"/>
        <v>0</v>
      </c>
      <c r="V192" s="7" t="str">
        <f t="shared" si="148"/>
        <v>ml</v>
      </c>
      <c r="W192" s="16">
        <f t="shared" si="152"/>
        <v>0</v>
      </c>
    </row>
    <row r="193" spans="1:23">
      <c r="A193" s="5"/>
      <c r="B193" s="6">
        <f t="shared" si="138"/>
        <v>0</v>
      </c>
      <c r="C193" s="16">
        <f t="shared" si="139"/>
        <v>0</v>
      </c>
      <c r="D193" s="20"/>
      <c r="E193" s="6"/>
      <c r="F193" s="20"/>
      <c r="G193" s="20" t="str">
        <f t="shared" si="140"/>
        <v/>
      </c>
      <c r="H193" s="20">
        <f t="shared" si="141"/>
        <v>20</v>
      </c>
      <c r="I193" s="20"/>
      <c r="J193" s="7" t="str">
        <f t="shared" si="143"/>
        <v>liter</v>
      </c>
      <c r="K193" s="16">
        <f t="shared" si="151"/>
        <v>0</v>
      </c>
      <c r="L193" s="1"/>
      <c r="M193" s="5"/>
      <c r="N193" s="6">
        <f t="shared" si="144"/>
        <v>0</v>
      </c>
      <c r="O193" s="16"/>
      <c r="P193" s="20"/>
      <c r="Q193" s="6" t="s">
        <v>36</v>
      </c>
      <c r="R193" s="20"/>
      <c r="S193" s="20">
        <f t="shared" si="145"/>
        <v>0</v>
      </c>
      <c r="T193" s="20">
        <f t="shared" si="146"/>
        <v>20</v>
      </c>
      <c r="U193" s="20">
        <f t="shared" si="147"/>
        <v>0</v>
      </c>
      <c r="V193" s="7" t="str">
        <f t="shared" si="148"/>
        <v>ml</v>
      </c>
      <c r="W193" s="16">
        <f t="shared" si="152"/>
        <v>0</v>
      </c>
    </row>
    <row r="194" spans="1:23">
      <c r="A194" s="5"/>
      <c r="B194" s="6">
        <f t="shared" si="138"/>
        <v>0</v>
      </c>
      <c r="C194" s="16">
        <f t="shared" si="139"/>
        <v>0</v>
      </c>
      <c r="D194" s="20"/>
      <c r="E194" s="6"/>
      <c r="F194" s="20"/>
      <c r="G194" s="20" t="str">
        <f t="shared" si="140"/>
        <v/>
      </c>
      <c r="H194" s="20">
        <f t="shared" si="141"/>
        <v>20</v>
      </c>
      <c r="I194" s="20"/>
      <c r="J194" s="7" t="str">
        <f t="shared" si="143"/>
        <v>liter</v>
      </c>
      <c r="K194" s="16">
        <f t="shared" si="151"/>
        <v>0</v>
      </c>
      <c r="L194" s="1"/>
      <c r="M194" s="5"/>
      <c r="N194" s="6">
        <f t="shared" si="144"/>
        <v>0</v>
      </c>
      <c r="O194" s="16"/>
      <c r="P194" s="20"/>
      <c r="Q194" s="6" t="s">
        <v>36</v>
      </c>
      <c r="R194" s="20"/>
      <c r="S194" s="20">
        <f t="shared" si="145"/>
        <v>0</v>
      </c>
      <c r="T194" s="20">
        <f t="shared" si="146"/>
        <v>20</v>
      </c>
      <c r="U194" s="20">
        <f t="shared" si="147"/>
        <v>0</v>
      </c>
      <c r="V194" s="7" t="str">
        <f t="shared" si="148"/>
        <v>ml</v>
      </c>
      <c r="W194" s="16">
        <f t="shared" si="152"/>
        <v>0</v>
      </c>
    </row>
    <row r="195" spans="1:23">
      <c r="A195" s="5"/>
      <c r="B195" s="6">
        <f t="shared" si="138"/>
        <v>0</v>
      </c>
      <c r="C195" s="16">
        <f t="shared" si="139"/>
        <v>0</v>
      </c>
      <c r="D195" s="20"/>
      <c r="E195" s="6"/>
      <c r="F195" s="20"/>
      <c r="G195" s="20" t="str">
        <f t="shared" si="140"/>
        <v/>
      </c>
      <c r="H195" s="20">
        <f t="shared" si="141"/>
        <v>20</v>
      </c>
      <c r="I195" s="20"/>
      <c r="J195" s="7" t="str">
        <f t="shared" si="143"/>
        <v>liter</v>
      </c>
      <c r="K195" s="16">
        <f t="shared" si="151"/>
        <v>0</v>
      </c>
      <c r="L195" s="1"/>
      <c r="M195" s="5"/>
      <c r="N195" s="6">
        <f t="shared" si="144"/>
        <v>0</v>
      </c>
      <c r="O195" s="16"/>
      <c r="P195" s="20"/>
      <c r="Q195" s="6" t="s">
        <v>36</v>
      </c>
      <c r="R195" s="20"/>
      <c r="S195" s="20">
        <f t="shared" si="145"/>
        <v>0</v>
      </c>
      <c r="T195" s="20">
        <f t="shared" si="146"/>
        <v>20</v>
      </c>
      <c r="U195" s="20">
        <f t="shared" si="147"/>
        <v>0</v>
      </c>
      <c r="V195" s="7" t="str">
        <f t="shared" si="148"/>
        <v>ml</v>
      </c>
      <c r="W195" s="16">
        <f t="shared" si="152"/>
        <v>0</v>
      </c>
    </row>
    <row r="196" spans="1:23">
      <c r="A196" s="5"/>
      <c r="B196" s="6">
        <f t="shared" si="138"/>
        <v>0</v>
      </c>
      <c r="C196" s="16">
        <f t="shared" si="139"/>
        <v>0</v>
      </c>
      <c r="D196" s="20"/>
      <c r="E196" s="6"/>
      <c r="F196" s="20"/>
      <c r="G196" s="20" t="str">
        <f t="shared" si="140"/>
        <v/>
      </c>
      <c r="H196" s="20">
        <f t="shared" si="141"/>
        <v>20</v>
      </c>
      <c r="I196" s="20"/>
      <c r="J196" s="7" t="str">
        <f t="shared" si="143"/>
        <v>liter</v>
      </c>
      <c r="K196" s="16">
        <f t="shared" si="151"/>
        <v>0</v>
      </c>
      <c r="L196" s="1"/>
      <c r="M196" s="5"/>
      <c r="N196" s="6">
        <f t="shared" si="144"/>
        <v>0</v>
      </c>
      <c r="O196" s="16"/>
      <c r="P196" s="20"/>
      <c r="Q196" s="6" t="s">
        <v>36</v>
      </c>
      <c r="R196" s="20"/>
      <c r="S196" s="20">
        <f t="shared" si="145"/>
        <v>0</v>
      </c>
      <c r="T196" s="20">
        <f t="shared" si="146"/>
        <v>20</v>
      </c>
      <c r="U196" s="20">
        <f t="shared" si="147"/>
        <v>0</v>
      </c>
      <c r="V196" s="7" t="str">
        <f t="shared" si="148"/>
        <v>ml</v>
      </c>
      <c r="W196" s="16">
        <f t="shared" si="152"/>
        <v>0</v>
      </c>
    </row>
    <row r="197" spans="1:23">
      <c r="A197" s="8"/>
      <c r="B197" s="9">
        <f t="shared" si="138"/>
        <v>0</v>
      </c>
      <c r="C197" s="16">
        <f t="shared" si="139"/>
        <v>0</v>
      </c>
      <c r="D197" s="20"/>
      <c r="E197" s="9"/>
      <c r="F197" s="20"/>
      <c r="G197" s="20" t="str">
        <f t="shared" si="140"/>
        <v/>
      </c>
      <c r="H197" s="20">
        <f t="shared" si="141"/>
        <v>20</v>
      </c>
      <c r="I197" s="20"/>
      <c r="J197" s="10" t="str">
        <f t="shared" si="143"/>
        <v>liter</v>
      </c>
      <c r="K197" s="16">
        <f t="shared" si="151"/>
        <v>0</v>
      </c>
      <c r="L197" s="1"/>
      <c r="M197" s="8"/>
      <c r="N197" s="9">
        <f t="shared" si="144"/>
        <v>0</v>
      </c>
      <c r="O197" s="16"/>
      <c r="P197" s="20"/>
      <c r="Q197" s="9" t="s">
        <v>36</v>
      </c>
      <c r="R197" s="20"/>
      <c r="S197" s="20">
        <f t="shared" si="145"/>
        <v>0</v>
      </c>
      <c r="T197" s="20">
        <f t="shared" si="146"/>
        <v>20</v>
      </c>
      <c r="U197" s="20">
        <f t="shared" si="147"/>
        <v>0</v>
      </c>
      <c r="V197" s="10" t="str">
        <f t="shared" si="148"/>
        <v>ml</v>
      </c>
      <c r="W197" s="16">
        <f t="shared" si="152"/>
        <v>0</v>
      </c>
    </row>
    <row r="198" spans="1:23" ht="22.95" customHeight="1">
      <c r="A198" s="23" t="s">
        <v>49</v>
      </c>
      <c r="B198" s="31"/>
      <c r="C198" s="32"/>
      <c r="D198" s="33"/>
      <c r="E198" s="34"/>
      <c r="F198" s="33"/>
      <c r="G198" s="33"/>
      <c r="H198" s="33"/>
      <c r="I198" s="33"/>
      <c r="J198" s="34"/>
      <c r="K198" s="18">
        <f>SUM(K183:K197)</f>
        <v>0</v>
      </c>
      <c r="L198" s="4"/>
      <c r="M198" s="23" t="s">
        <v>49</v>
      </c>
      <c r="N198" s="31"/>
      <c r="O198" s="32"/>
      <c r="P198" s="33"/>
      <c r="Q198" s="34"/>
      <c r="R198" s="33"/>
      <c r="S198" s="33"/>
      <c r="T198" s="33"/>
      <c r="U198" s="33"/>
      <c r="V198" s="34"/>
      <c r="W198" s="18">
        <f>SUM(W183:W197)</f>
        <v>0</v>
      </c>
    </row>
    <row r="199" spans="1:23">
      <c r="K199" s="17"/>
      <c r="W199" s="17"/>
    </row>
    <row r="200" spans="1:23">
      <c r="K200" s="17"/>
      <c r="W200" s="17"/>
    </row>
    <row r="201" spans="1:23">
      <c r="A201" s="15" t="s">
        <v>96</v>
      </c>
      <c r="B201" s="15"/>
      <c r="C201" s="15"/>
      <c r="D201" s="15"/>
      <c r="E201" s="15"/>
      <c r="F201" s="15"/>
      <c r="G201" s="15"/>
      <c r="H201" s="15"/>
      <c r="I201" s="15"/>
      <c r="J201" s="15"/>
      <c r="K201" s="19">
        <f>SUM(K27,K46,K65,K84,K103,K122,K141,K160,K179,K198)</f>
        <v>38115.68</v>
      </c>
      <c r="L201" s="15"/>
      <c r="M201" s="15" t="s">
        <v>97</v>
      </c>
      <c r="N201" s="15"/>
      <c r="O201" s="15"/>
      <c r="P201" s="15"/>
      <c r="Q201" s="15"/>
      <c r="R201" s="15"/>
      <c r="S201" s="15"/>
      <c r="T201" s="15"/>
      <c r="U201" s="15"/>
      <c r="V201" s="15"/>
      <c r="W201" s="19">
        <f>SUM(W27,W46,W65,W84,W103,W122,W141,W160,W179,W198)</f>
        <v>33240.800000000003</v>
      </c>
    </row>
  </sheetData>
  <mergeCells count="42">
    <mergeCell ref="N65:V65"/>
    <mergeCell ref="M105:W105"/>
    <mergeCell ref="M124:W124"/>
    <mergeCell ref="M143:W143"/>
    <mergeCell ref="M162:W162"/>
    <mergeCell ref="N160:V160"/>
    <mergeCell ref="N103:V103"/>
    <mergeCell ref="N84:V84"/>
    <mergeCell ref="B160:J160"/>
    <mergeCell ref="N198:V198"/>
    <mergeCell ref="B179:J179"/>
    <mergeCell ref="N141:V141"/>
    <mergeCell ref="B198:J198"/>
    <mergeCell ref="M181:W181"/>
    <mergeCell ref="B122:J122"/>
    <mergeCell ref="N179:V179"/>
    <mergeCell ref="B141:J141"/>
    <mergeCell ref="M67:W67"/>
    <mergeCell ref="M86:W86"/>
    <mergeCell ref="A10:K10"/>
    <mergeCell ref="A181:K181"/>
    <mergeCell ref="A162:K162"/>
    <mergeCell ref="A143:K143"/>
    <mergeCell ref="A124:K124"/>
    <mergeCell ref="A105:K105"/>
    <mergeCell ref="A86:K86"/>
    <mergeCell ref="A67:K67"/>
    <mergeCell ref="A48:K48"/>
    <mergeCell ref="A29:K29"/>
    <mergeCell ref="B103:J103"/>
    <mergeCell ref="N122:V122"/>
    <mergeCell ref="B84:J84"/>
    <mergeCell ref="B65:J65"/>
    <mergeCell ref="A1:W1"/>
    <mergeCell ref="A7:W7"/>
    <mergeCell ref="M10:W10"/>
    <mergeCell ref="M29:W29"/>
    <mergeCell ref="M48:W48"/>
    <mergeCell ref="B46:J46"/>
    <mergeCell ref="B27:J27"/>
    <mergeCell ref="N46:V46"/>
    <mergeCell ref="N27:V27"/>
  </mergeCells>
  <dataValidations count="1">
    <dataValidation type="list" sqref="E12:E26 E31:E45 E50:E64 E69:E83 E88:E102 E107:E121 E126:E140 E145:E159 E164:E178 E183:E197 Q12:Q26 Q31:Q45 Q50:Q64 Q69:Q83 Q88:Q102 Q107:Q121 Q126:Q140 Q145:Q159 Q164:Q178 Q183:Q197" xr:uid="{00000000-0002-0000-0000-000000000000}">
      <formula1>"ml/L,ml/ha,L/ha,g/L,g/ha,kg/ha"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workbookViewId="0"/>
  </sheetViews>
  <sheetFormatPr defaultRowHeight="13.8"/>
  <cols>
    <col min="1" max="1" width="8" customWidth="1"/>
    <col min="2" max="2" width="80" customWidth="1"/>
  </cols>
  <sheetData>
    <row r="1" spans="1:2" ht="15.3" customHeight="1">
      <c r="A1" s="13" t="s">
        <v>69</v>
      </c>
    </row>
    <row r="3" spans="1:2">
      <c r="A3" s="1" t="s">
        <v>70</v>
      </c>
      <c r="B3" s="1" t="s">
        <v>71</v>
      </c>
    </row>
    <row r="4" spans="1:2">
      <c r="A4" s="1" t="s">
        <v>72</v>
      </c>
      <c r="B4" s="1" t="s">
        <v>73</v>
      </c>
    </row>
    <row r="5" spans="1:2">
      <c r="A5" s="1" t="s">
        <v>74</v>
      </c>
      <c r="B5" s="1" t="s">
        <v>75</v>
      </c>
    </row>
    <row r="6" spans="1:2">
      <c r="A6" s="1" t="s">
        <v>76</v>
      </c>
      <c r="B6" s="1" t="s">
        <v>77</v>
      </c>
    </row>
    <row r="7" spans="1:2">
      <c r="A7" s="1" t="s">
        <v>78</v>
      </c>
      <c r="B7" s="1" t="s">
        <v>79</v>
      </c>
    </row>
    <row r="8" spans="1:2">
      <c r="A8" s="1" t="s">
        <v>80</v>
      </c>
      <c r="B8" s="1" t="s">
        <v>81</v>
      </c>
    </row>
    <row r="9" spans="1:2">
      <c r="A9" s="1" t="s">
        <v>82</v>
      </c>
      <c r="B9" s="1" t="s">
        <v>83</v>
      </c>
    </row>
    <row r="10" spans="1:2">
      <c r="A10" s="1" t="s">
        <v>84</v>
      </c>
      <c r="B10" s="1" t="s">
        <v>85</v>
      </c>
    </row>
    <row r="11" spans="1:2">
      <c r="A11" s="1" t="s">
        <v>86</v>
      </c>
      <c r="B11" s="1" t="s">
        <v>87</v>
      </c>
    </row>
    <row r="12" spans="1:2">
      <c r="A12" s="1" t="s">
        <v>88</v>
      </c>
      <c r="B12" s="1" t="s">
        <v>89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7</v>
      </c>
      <c r="B18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"/>
  <sheetViews>
    <sheetView workbookViewId="0"/>
  </sheetViews>
  <sheetFormatPr defaultRowHeight="13.8"/>
  <cols>
    <col min="1" max="10" width="18" customWidth="1"/>
  </cols>
  <sheetData>
    <row r="1" spans="1:10">
      <c r="A1" s="11" t="s">
        <v>1</v>
      </c>
      <c r="B1" s="11" t="s">
        <v>7</v>
      </c>
      <c r="C1" s="11" t="s">
        <v>90</v>
      </c>
      <c r="D1" s="11" t="s">
        <v>10</v>
      </c>
      <c r="E1" s="11" t="s">
        <v>91</v>
      </c>
      <c r="F1" s="11" t="s">
        <v>3</v>
      </c>
      <c r="G1" s="11" t="s">
        <v>8</v>
      </c>
      <c r="H1" s="11" t="s">
        <v>15</v>
      </c>
    </row>
    <row r="2" spans="1:10">
      <c r="A2" t="s">
        <v>2</v>
      </c>
      <c r="C2" t="s">
        <v>14</v>
      </c>
      <c r="D2" t="s">
        <v>11</v>
      </c>
      <c r="E2">
        <v>20</v>
      </c>
      <c r="F2" t="s">
        <v>4</v>
      </c>
      <c r="G2" t="s">
        <v>9</v>
      </c>
      <c r="H2" t="s">
        <v>16</v>
      </c>
    </row>
    <row r="4" spans="1:10">
      <c r="A4" s="12" t="s">
        <v>24</v>
      </c>
      <c r="B4" s="12" t="s">
        <v>92</v>
      </c>
      <c r="C4" s="12" t="s">
        <v>93</v>
      </c>
      <c r="D4" s="12" t="s">
        <v>27</v>
      </c>
      <c r="E4" s="12" t="s">
        <v>28</v>
      </c>
      <c r="F4" s="12" t="s">
        <v>29</v>
      </c>
      <c r="G4" s="12" t="s">
        <v>30</v>
      </c>
      <c r="H4" s="12" t="s">
        <v>91</v>
      </c>
      <c r="I4" s="12" t="s">
        <v>32</v>
      </c>
      <c r="J4" s="12" t="s">
        <v>94</v>
      </c>
    </row>
    <row r="5" spans="1:10">
      <c r="A5" s="35" t="s">
        <v>95</v>
      </c>
      <c r="B5" s="36"/>
      <c r="C5" s="36"/>
      <c r="D5" s="36"/>
      <c r="E5" s="36"/>
      <c r="F5" s="36"/>
      <c r="G5" s="36"/>
      <c r="H5" s="36"/>
      <c r="I5" s="36"/>
      <c r="J5" s="36"/>
    </row>
  </sheetData>
  <mergeCells count="1">
    <mergeCell ref="A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Insek &amp; Swam Master</vt:lpstr>
      <vt:lpstr>Lees My</vt:lpstr>
      <vt:lpstr>Platform Import Uitleg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Soiltech Office</cp:lastModifiedBy>
  <dcterms:modified xsi:type="dcterms:W3CDTF">2026-06-19T12:41:16Z</dcterms:modified>
</cp:coreProperties>
</file>